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d310f77b52937bc/Documents/Trabalho/Ferramentas/"/>
    </mc:Choice>
  </mc:AlternateContent>
  <xr:revisionPtr revIDLastSave="14" documentId="11_11F0A6B6E9FAE1FF3C46F8F268153D70D414044A" xr6:coauthVersionLast="46" xr6:coauthVersionMax="46" xr10:uidLastSave="{5A10F746-CC07-4393-A07D-DC410738B111}"/>
  <bookViews>
    <workbookView xWindow="-108" yWindow="-108" windowWidth="23256" windowHeight="12576" xr2:uid="{00000000-000D-0000-FFFF-FFFF00000000}"/>
  </bookViews>
  <sheets>
    <sheet name="Simulação Poupanç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 s="1"/>
  <c r="P8" i="1"/>
  <c r="Q8" i="1" s="1"/>
  <c r="R8" i="1" s="1"/>
  <c r="S8" i="1" s="1"/>
  <c r="B9" i="1"/>
  <c r="K9" i="1"/>
  <c r="K10" i="1" s="1"/>
  <c r="L9" i="1"/>
  <c r="B10" i="1"/>
  <c r="F10" i="1" s="1"/>
  <c r="O8" i="1" l="1"/>
  <c r="N8" i="1" s="1"/>
  <c r="M8" i="1" s="1"/>
  <c r="L10" i="1"/>
  <c r="K11" i="1"/>
  <c r="B11" i="1"/>
  <c r="E11" i="1" s="1"/>
  <c r="D8" i="1"/>
  <c r="E9" i="1"/>
  <c r="O9" i="1" s="1"/>
  <c r="E10" i="1"/>
  <c r="O10" i="1" s="1"/>
  <c r="P10" i="1"/>
  <c r="F9" i="1"/>
  <c r="P9" i="1" s="1"/>
  <c r="G8" i="1"/>
  <c r="B12" i="1" l="1"/>
  <c r="F11" i="1"/>
  <c r="K12" i="1"/>
  <c r="L11" i="1"/>
  <c r="O11" i="1" s="1"/>
  <c r="D10" i="1"/>
  <c r="N10" i="1" s="1"/>
  <c r="D12" i="1"/>
  <c r="C8" i="1"/>
  <c r="D9" i="1"/>
  <c r="N9" i="1" s="1"/>
  <c r="D11" i="1"/>
  <c r="N11" i="1" s="1"/>
  <c r="H8" i="1"/>
  <c r="G9" i="1"/>
  <c r="Q9" i="1" s="1"/>
  <c r="G11" i="1"/>
  <c r="Q11" i="1" s="1"/>
  <c r="G10" i="1"/>
  <c r="Q10" i="1" s="1"/>
  <c r="G12" i="1"/>
  <c r="L12" i="1" l="1"/>
  <c r="Q12" i="1" s="1"/>
  <c r="K13" i="1"/>
  <c r="P11" i="1"/>
  <c r="F12" i="1"/>
  <c r="B13" i="1"/>
  <c r="E12" i="1"/>
  <c r="O12" i="1" s="1"/>
  <c r="H10" i="1"/>
  <c r="R10" i="1" s="1"/>
  <c r="H12" i="1"/>
  <c r="I8" i="1"/>
  <c r="H9" i="1"/>
  <c r="R9" i="1" s="1"/>
  <c r="H11" i="1"/>
  <c r="R11" i="1" s="1"/>
  <c r="C9" i="1"/>
  <c r="M9" i="1" s="1"/>
  <c r="C11" i="1"/>
  <c r="M11" i="1" s="1"/>
  <c r="C10" i="1"/>
  <c r="M10" i="1" s="1"/>
  <c r="C12" i="1"/>
  <c r="B14" i="1" l="1"/>
  <c r="F13" i="1"/>
  <c r="E13" i="1"/>
  <c r="G13" i="1"/>
  <c r="D13" i="1"/>
  <c r="P12" i="1"/>
  <c r="K14" i="1"/>
  <c r="L13" i="1"/>
  <c r="C13" i="1"/>
  <c r="H13" i="1"/>
  <c r="M12" i="1"/>
  <c r="R12" i="1"/>
  <c r="N12" i="1"/>
  <c r="I9" i="1"/>
  <c r="S9" i="1" s="1"/>
  <c r="I11" i="1"/>
  <c r="S11" i="1" s="1"/>
  <c r="I13" i="1"/>
  <c r="S13" i="1" s="1"/>
  <c r="I10" i="1"/>
  <c r="S10" i="1" s="1"/>
  <c r="I12" i="1"/>
  <c r="S12" i="1" s="1"/>
  <c r="I14" i="1"/>
  <c r="O13" i="1" l="1"/>
  <c r="L14" i="1"/>
  <c r="S14" i="1" s="1"/>
  <c r="K15" i="1"/>
  <c r="Q13" i="1"/>
  <c r="N13" i="1"/>
  <c r="R13" i="1"/>
  <c r="P13" i="1"/>
  <c r="M13" i="1"/>
  <c r="F14" i="1"/>
  <c r="P14" i="1" s="1"/>
  <c r="B15" i="1"/>
  <c r="E14" i="1"/>
  <c r="O14" i="1" s="1"/>
  <c r="G14" i="1"/>
  <c r="Q14" i="1" s="1"/>
  <c r="D14" i="1"/>
  <c r="N14" i="1" s="1"/>
  <c r="H14" i="1"/>
  <c r="R14" i="1" s="1"/>
  <c r="C14" i="1"/>
  <c r="M14" i="1" s="1"/>
  <c r="K16" i="1" l="1"/>
  <c r="L15" i="1"/>
  <c r="F15" i="1"/>
  <c r="P15" i="1" s="1"/>
  <c r="B16" i="1"/>
  <c r="E15" i="1"/>
  <c r="D15" i="1"/>
  <c r="G15" i="1"/>
  <c r="H15" i="1"/>
  <c r="C15" i="1"/>
  <c r="I15" i="1"/>
  <c r="S15" i="1" s="1"/>
  <c r="R15" i="1" l="1"/>
  <c r="Q15" i="1"/>
  <c r="N15" i="1"/>
  <c r="M15" i="1"/>
  <c r="O15" i="1"/>
  <c r="F16" i="1"/>
  <c r="P16" i="1" s="1"/>
  <c r="B17" i="1"/>
  <c r="E16" i="1"/>
  <c r="D16" i="1"/>
  <c r="G16" i="1"/>
  <c r="C16" i="1"/>
  <c r="H16" i="1"/>
  <c r="I16" i="1"/>
  <c r="L16" i="1"/>
  <c r="K17" i="1"/>
  <c r="Q16" i="1" l="1"/>
  <c r="N16" i="1"/>
  <c r="M16" i="1"/>
  <c r="S16" i="1"/>
  <c r="R16" i="1"/>
  <c r="O16" i="1"/>
  <c r="L17" i="1"/>
  <c r="K18" i="1"/>
  <c r="B18" i="1"/>
  <c r="F17" i="1"/>
  <c r="E17" i="1"/>
  <c r="O17" i="1" s="1"/>
  <c r="D17" i="1"/>
  <c r="G17" i="1"/>
  <c r="H17" i="1"/>
  <c r="R17" i="1" s="1"/>
  <c r="C17" i="1"/>
  <c r="M17" i="1" s="1"/>
  <c r="I17" i="1"/>
  <c r="S17" i="1" s="1"/>
  <c r="L18" i="1" l="1"/>
  <c r="K19" i="1"/>
  <c r="B19" i="1"/>
  <c r="F18" i="1"/>
  <c r="E18" i="1"/>
  <c r="O18" i="1" s="1"/>
  <c r="G18" i="1"/>
  <c r="D18" i="1"/>
  <c r="N18" i="1" s="1"/>
  <c r="H18" i="1"/>
  <c r="R18" i="1" s="1"/>
  <c r="C18" i="1"/>
  <c r="M18" i="1" s="1"/>
  <c r="I18" i="1"/>
  <c r="P17" i="1"/>
  <c r="Q17" i="1"/>
  <c r="N17" i="1"/>
  <c r="P18" i="1" l="1"/>
  <c r="Q18" i="1"/>
  <c r="F19" i="1"/>
  <c r="B20" i="1"/>
  <c r="E19" i="1"/>
  <c r="D19" i="1"/>
  <c r="N19" i="1" s="1"/>
  <c r="G19" i="1"/>
  <c r="H19" i="1"/>
  <c r="R19" i="1" s="1"/>
  <c r="C19" i="1"/>
  <c r="I19" i="1"/>
  <c r="S18" i="1"/>
  <c r="L19" i="1"/>
  <c r="P19" i="1" s="1"/>
  <c r="K20" i="1"/>
  <c r="Q19" i="1" l="1"/>
  <c r="O19" i="1"/>
  <c r="S19" i="1"/>
  <c r="M19" i="1"/>
  <c r="B21" i="1"/>
  <c r="F20" i="1"/>
  <c r="E20" i="1"/>
  <c r="O20" i="1" s="1"/>
  <c r="G20" i="1"/>
  <c r="Q20" i="1" s="1"/>
  <c r="D20" i="1"/>
  <c r="N20" i="1" s="1"/>
  <c r="H20" i="1"/>
  <c r="R20" i="1" s="1"/>
  <c r="C20" i="1"/>
  <c r="I20" i="1"/>
  <c r="K21" i="1"/>
  <c r="L20" i="1"/>
  <c r="S20" i="1" l="1"/>
  <c r="M20" i="1"/>
  <c r="P20" i="1"/>
  <c r="L21" i="1"/>
  <c r="K22" i="1"/>
  <c r="F21" i="1"/>
  <c r="P21" i="1" s="1"/>
  <c r="B22" i="1"/>
  <c r="E21" i="1"/>
  <c r="O21" i="1" s="1"/>
  <c r="D21" i="1"/>
  <c r="N21" i="1" s="1"/>
  <c r="G21" i="1"/>
  <c r="Q21" i="1" s="1"/>
  <c r="H21" i="1"/>
  <c r="R21" i="1" s="1"/>
  <c r="C21" i="1"/>
  <c r="M21" i="1" s="1"/>
  <c r="I21" i="1"/>
  <c r="S21" i="1" s="1"/>
  <c r="L22" i="1" l="1"/>
  <c r="K23" i="1"/>
  <c r="L23" i="1" s="1"/>
  <c r="B23" i="1"/>
  <c r="F22" i="1"/>
  <c r="E22" i="1"/>
  <c r="O22" i="1" s="1"/>
  <c r="D22" i="1"/>
  <c r="G22" i="1"/>
  <c r="Q22" i="1" s="1"/>
  <c r="C22" i="1"/>
  <c r="M22" i="1" s="1"/>
  <c r="H22" i="1"/>
  <c r="R22" i="1" s="1"/>
  <c r="I22" i="1"/>
  <c r="N22" i="1" l="1"/>
  <c r="F23" i="1"/>
  <c r="P23" i="1" s="1"/>
  <c r="E23" i="1"/>
  <c r="O23" i="1" s="1"/>
  <c r="D23" i="1"/>
  <c r="N23" i="1" s="1"/>
  <c r="G23" i="1"/>
  <c r="Q23" i="1" s="1"/>
  <c r="H23" i="1"/>
  <c r="R23" i="1" s="1"/>
  <c r="C23" i="1"/>
  <c r="M23" i="1" s="1"/>
  <c r="I23" i="1"/>
  <c r="S23" i="1" s="1"/>
  <c r="P22" i="1"/>
  <c r="S22" i="1"/>
</calcChain>
</file>

<file path=xl/sharedStrings.xml><?xml version="1.0" encoding="utf-8"?>
<sst xmlns="http://schemas.openxmlformats.org/spreadsheetml/2006/main" count="10" uniqueCount="10">
  <si>
    <t>Total de Juros</t>
  </si>
  <si>
    <t>Total de Capital</t>
  </si>
  <si>
    <t>Total da Poupança</t>
  </si>
  <si>
    <t>Cenário Central</t>
  </si>
  <si>
    <t>Objectivo de Poupança Final</t>
  </si>
  <si>
    <t>Poupança Mensal</t>
  </si>
  <si>
    <t>Taxa de Juro Anual Líquida</t>
  </si>
  <si>
    <t>Nº Meses</t>
  </si>
  <si>
    <t>Alterar</t>
  </si>
  <si>
    <t>Instruções: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</si>
</sst>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44" fontId="1" fillId="0" borderId="0" xfId="1" applyFont="1"/>
    <xf numFmtId="6" fontId="2" fillId="2" borderId="1" xfId="1" applyNumberFormat="1" applyFont="1" applyFill="1" applyBorder="1" applyAlignment="1">
      <alignment horizontal="right" vertical="center"/>
    </xf>
    <xf numFmtId="1" fontId="3" fillId="3" borderId="1" xfId="1" applyNumberFormat="1" applyFont="1" applyFill="1" applyBorder="1" applyAlignment="1">
      <alignment horizontal="right" vertical="center"/>
    </xf>
    <xf numFmtId="6" fontId="2" fillId="4" borderId="1" xfId="1" applyNumberFormat="1" applyFont="1" applyFill="1" applyBorder="1" applyAlignment="1">
      <alignment horizontal="right" vertical="center"/>
    </xf>
    <xf numFmtId="10" fontId="3" fillId="3" borderId="1" xfId="2" applyNumberFormat="1" applyFont="1" applyFill="1" applyBorder="1" applyAlignment="1">
      <alignment horizontal="right" vertical="center"/>
    </xf>
    <xf numFmtId="10" fontId="3" fillId="5" borderId="1" xfId="2" applyNumberFormat="1" applyFont="1" applyFill="1" applyBorder="1" applyAlignment="1">
      <alignment horizontal="right" vertical="center"/>
    </xf>
    <xf numFmtId="1" fontId="3" fillId="5" borderId="1" xfId="1" applyNumberFormat="1" applyFont="1" applyFill="1" applyBorder="1" applyAlignment="1">
      <alignment horizontal="right" vertical="center"/>
    </xf>
    <xf numFmtId="44" fontId="1" fillId="4" borderId="0" xfId="1" applyFont="1" applyFill="1"/>
    <xf numFmtId="44" fontId="2" fillId="3" borderId="6" xfId="1" applyFont="1" applyFill="1" applyBorder="1" applyAlignment="1">
      <alignment horizontal="center" vertical="center" shrinkToFit="1"/>
    </xf>
    <xf numFmtId="44" fontId="2" fillId="3" borderId="0" xfId="1" applyFont="1" applyFill="1" applyBorder="1" applyAlignment="1">
      <alignment horizontal="center" vertical="center" shrinkToFit="1"/>
    </xf>
    <xf numFmtId="44" fontId="2" fillId="3" borderId="3" xfId="1" applyFont="1" applyFill="1" applyBorder="1" applyAlignment="1">
      <alignment horizontal="center" vertical="center" shrinkToFit="1"/>
    </xf>
    <xf numFmtId="44" fontId="2" fillId="3" borderId="4" xfId="1" applyFont="1" applyFill="1" applyBorder="1" applyAlignment="1">
      <alignment horizontal="center" vertical="center" shrinkToFit="1"/>
    </xf>
    <xf numFmtId="44" fontId="2" fillId="3" borderId="6" xfId="1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44" fontId="2" fillId="3" borderId="2" xfId="1" applyFont="1" applyFill="1" applyBorder="1" applyAlignment="1">
      <alignment horizontal="center" vertical="center"/>
    </xf>
    <xf numFmtId="1" fontId="2" fillId="3" borderId="10" xfId="1" applyNumberFormat="1" applyFont="1" applyFill="1" applyBorder="1" applyAlignment="1">
      <alignment horizontal="center" vertical="center" shrinkToFit="1"/>
    </xf>
    <xf numFmtId="1" fontId="2" fillId="3" borderId="9" xfId="1" applyNumberFormat="1" applyFont="1" applyFill="1" applyBorder="1" applyAlignment="1">
      <alignment horizontal="center" vertical="center" shrinkToFit="1"/>
    </xf>
    <xf numFmtId="44" fontId="2" fillId="3" borderId="10" xfId="1" applyFont="1" applyFill="1" applyBorder="1" applyAlignment="1">
      <alignment horizontal="center" vertical="center" wrapText="1" shrinkToFit="1"/>
    </xf>
    <xf numFmtId="44" fontId="2" fillId="3" borderId="9" xfId="1" applyFont="1" applyFill="1" applyBorder="1" applyAlignment="1">
      <alignment horizontal="center" vertical="center" wrapText="1" shrinkToFit="1"/>
    </xf>
    <xf numFmtId="44" fontId="2" fillId="3" borderId="6" xfId="1" applyFont="1" applyFill="1" applyBorder="1" applyAlignment="1">
      <alignment horizontal="center" vertical="center" wrapText="1" shrinkToFit="1"/>
    </xf>
    <xf numFmtId="44" fontId="2" fillId="3" borderId="0" xfId="1" applyFont="1" applyFill="1" applyBorder="1" applyAlignment="1">
      <alignment horizontal="center" vertical="center" wrapText="1" shrinkToFit="1"/>
    </xf>
    <xf numFmtId="44" fontId="3" fillId="5" borderId="8" xfId="1" applyFont="1" applyFill="1" applyBorder="1" applyAlignment="1">
      <alignment horizontal="center" vertical="center"/>
    </xf>
    <xf numFmtId="44" fontId="3" fillId="5" borderId="7" xfId="1" applyFont="1" applyFill="1" applyBorder="1" applyAlignment="1">
      <alignment horizontal="center" vertical="center"/>
    </xf>
    <xf numFmtId="44" fontId="1" fillId="0" borderId="0" xfId="1" applyFont="1" applyAlignment="1">
      <alignment horizontal="center"/>
    </xf>
    <xf numFmtId="44" fontId="1" fillId="0" borderId="0" xfId="1" applyFont="1" applyAlignment="1">
      <alignment horizontal="left"/>
    </xf>
    <xf numFmtId="44" fontId="1" fillId="0" borderId="5" xfId="1" applyFont="1" applyBorder="1" applyAlignment="1">
      <alignment horizontal="left"/>
    </xf>
  </cellXfs>
  <cellStyles count="3">
    <cellStyle name="Moeda" xfId="1" builtinId="4"/>
    <cellStyle name="Normal" xfId="0" builtinId="0"/>
    <cellStyle name="Percentagem" xfId="2" builtinId="5"/>
  </cellStyles>
  <dxfs count="2">
    <dxf>
      <fill>
        <patternFill>
          <bgColor rgb="FFFF0000"/>
        </patternFill>
      </fill>
    </dxf>
    <dxf>
      <numFmt numFmtId="164" formatCode="#,##0\ &quot;€&quot;"/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374196</xdr:colOff>
      <xdr:row>0</xdr:row>
      <xdr:rowOff>176892</xdr:rowOff>
    </xdr:from>
    <xdr:to>
      <xdr:col>18</xdr:col>
      <xdr:colOff>428625</xdr:colOff>
      <xdr:row>3</xdr:row>
      <xdr:rowOff>149990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18C0E76-A5D9-4F1E-A786-3B41E1E4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9071" y="176892"/>
          <a:ext cx="2558143" cy="524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3"/>
  <sheetViews>
    <sheetView showGridLines="0" showRowColHeaders="0" tabSelected="1" zoomScale="112" zoomScaleNormal="112" workbookViewId="0">
      <selection activeCell="J8" sqref="J8"/>
    </sheetView>
  </sheetViews>
  <sheetFormatPr defaultColWidth="9.109375" defaultRowHeight="14.4" x14ac:dyDescent="0.3"/>
  <cols>
    <col min="1" max="1" width="9.109375" style="1"/>
    <col min="2" max="2" width="5.109375" style="1" customWidth="1"/>
    <col min="3" max="3" width="9.88671875" style="1" bestFit="1" customWidth="1"/>
    <col min="4" max="5" width="9.109375" style="1"/>
    <col min="6" max="6" width="9.44140625" style="1" bestFit="1" customWidth="1"/>
    <col min="7" max="9" width="9.109375" style="1"/>
    <col min="10" max="10" width="11.6640625" style="1" customWidth="1"/>
    <col min="11" max="11" width="7.109375" style="1" customWidth="1"/>
    <col min="12" max="12" width="7.88671875" style="1" bestFit="1" customWidth="1"/>
    <col min="13" max="16384" width="9.109375" style="1"/>
  </cols>
  <sheetData>
    <row r="1" spans="2:19" x14ac:dyDescent="0.3">
      <c r="C1" s="25" t="s">
        <v>9</v>
      </c>
      <c r="D1" s="25"/>
      <c r="E1" s="25"/>
    </row>
    <row r="2" spans="2:19" x14ac:dyDescent="0.3">
      <c r="C2" s="26" t="s">
        <v>8</v>
      </c>
      <c r="D2" s="27"/>
      <c r="E2" s="7"/>
      <c r="I2" s="17" t="s">
        <v>7</v>
      </c>
      <c r="J2" s="19" t="s">
        <v>6</v>
      </c>
      <c r="K2" s="21" t="s">
        <v>5</v>
      </c>
      <c r="L2" s="22"/>
      <c r="M2" s="21" t="s">
        <v>4</v>
      </c>
      <c r="N2" s="22"/>
    </row>
    <row r="3" spans="2:19" x14ac:dyDescent="0.3">
      <c r="C3" s="26" t="s">
        <v>3</v>
      </c>
      <c r="D3" s="26"/>
      <c r="E3" s="8"/>
      <c r="I3" s="18"/>
      <c r="J3" s="20"/>
      <c r="K3" s="21"/>
      <c r="L3" s="22"/>
      <c r="M3" s="21"/>
      <c r="N3" s="22"/>
    </row>
    <row r="4" spans="2:19" x14ac:dyDescent="0.3">
      <c r="I4" s="7">
        <v>12</v>
      </c>
      <c r="J4" s="6">
        <v>0.04</v>
      </c>
      <c r="K4" s="23">
        <v>100</v>
      </c>
      <c r="L4" s="24"/>
      <c r="M4" s="23">
        <v>19000</v>
      </c>
      <c r="N4" s="24"/>
    </row>
    <row r="6" spans="2:19" x14ac:dyDescent="0.3">
      <c r="B6" s="9" t="s">
        <v>2</v>
      </c>
      <c r="C6" s="10"/>
      <c r="D6" s="10"/>
      <c r="E6" s="10"/>
      <c r="F6" s="10"/>
      <c r="G6" s="10"/>
      <c r="H6" s="10"/>
      <c r="I6" s="10"/>
      <c r="K6" s="13" t="s">
        <v>1</v>
      </c>
      <c r="L6" s="14"/>
      <c r="M6" s="9" t="s">
        <v>0</v>
      </c>
      <c r="N6" s="10"/>
      <c r="O6" s="10"/>
      <c r="P6" s="10"/>
      <c r="Q6" s="10"/>
      <c r="R6" s="10"/>
      <c r="S6" s="10"/>
    </row>
    <row r="7" spans="2:19" x14ac:dyDescent="0.3">
      <c r="B7" s="9"/>
      <c r="C7" s="10"/>
      <c r="D7" s="10"/>
      <c r="E7" s="10"/>
      <c r="F7" s="10"/>
      <c r="G7" s="10"/>
      <c r="H7" s="10"/>
      <c r="I7" s="10"/>
      <c r="K7" s="13"/>
      <c r="L7" s="14"/>
      <c r="M7" s="11"/>
      <c r="N7" s="12"/>
      <c r="O7" s="12"/>
      <c r="P7" s="12"/>
      <c r="Q7" s="12"/>
      <c r="R7" s="12"/>
      <c r="S7" s="12"/>
    </row>
    <row r="8" spans="2:19" x14ac:dyDescent="0.3">
      <c r="B8" s="5"/>
      <c r="C8" s="5">
        <f>+D8-1%</f>
        <v>9.9999999999999967E-3</v>
      </c>
      <c r="D8" s="5">
        <f>+E8-1%</f>
        <v>1.9999999999999997E-2</v>
      </c>
      <c r="E8" s="5">
        <f>+F8-1%</f>
        <v>0.03</v>
      </c>
      <c r="F8" s="5">
        <f>+$J$4</f>
        <v>0.04</v>
      </c>
      <c r="G8" s="5">
        <f>+F8+1%</f>
        <v>0.05</v>
      </c>
      <c r="H8" s="5">
        <f>+G8+1%</f>
        <v>6.0000000000000005E-2</v>
      </c>
      <c r="I8" s="5">
        <f>+H8+1%</f>
        <v>7.0000000000000007E-2</v>
      </c>
      <c r="K8" s="15"/>
      <c r="L8" s="16"/>
      <c r="M8" s="5">
        <f>+N8-1%</f>
        <v>9.9999999999999967E-3</v>
      </c>
      <c r="N8" s="5">
        <f>+O8-1%</f>
        <v>1.9999999999999997E-2</v>
      </c>
      <c r="O8" s="5">
        <f>+P8-1%</f>
        <v>0.03</v>
      </c>
      <c r="P8" s="5">
        <f>+$J$4</f>
        <v>0.04</v>
      </c>
      <c r="Q8" s="5">
        <f>+P8+1%</f>
        <v>0.05</v>
      </c>
      <c r="R8" s="5">
        <f>+Q8+1%</f>
        <v>6.0000000000000005E-2</v>
      </c>
      <c r="S8" s="5">
        <f>+R8+1%</f>
        <v>7.0000000000000007E-2</v>
      </c>
    </row>
    <row r="9" spans="2:19" x14ac:dyDescent="0.3">
      <c r="B9" s="3">
        <f>+I4</f>
        <v>12</v>
      </c>
      <c r="C9" s="2">
        <f t="shared" ref="C9:I23" si="0">FV(C$8/12,$B9,-$K$4)</f>
        <v>1205.5153064616688</v>
      </c>
      <c r="D9" s="2">
        <f t="shared" si="0"/>
        <v>1211.0613408901206</v>
      </c>
      <c r="E9" s="2">
        <f t="shared" si="0"/>
        <v>1216.6382765402695</v>
      </c>
      <c r="F9" s="4">
        <f t="shared" si="0"/>
        <v>1222.2462875937244</v>
      </c>
      <c r="G9" s="2">
        <f t="shared" si="0"/>
        <v>1227.8855491616021</v>
      </c>
      <c r="H9" s="2">
        <f t="shared" si="0"/>
        <v>1233.5562372899522</v>
      </c>
      <c r="I9" s="2">
        <f t="shared" si="0"/>
        <v>1239.2585289640438</v>
      </c>
      <c r="K9" s="3">
        <f>+I4</f>
        <v>12</v>
      </c>
      <c r="L9" s="2">
        <f t="shared" ref="L9:L23" si="1">+K9*$K$4</f>
        <v>1200</v>
      </c>
      <c r="M9" s="2">
        <f t="shared" ref="M9:M23" si="2">+C9-$L9</f>
        <v>5.5153064616688425</v>
      </c>
      <c r="N9" s="2">
        <f t="shared" ref="N9:N23" si="3">+D9-$L9</f>
        <v>11.061340890120618</v>
      </c>
      <c r="O9" s="2">
        <f t="shared" ref="O9:O23" si="4">+E9-$L9</f>
        <v>16.638276540269544</v>
      </c>
      <c r="P9" s="2">
        <f t="shared" ref="P9:P23" si="5">+F9-$L9</f>
        <v>22.246287593724446</v>
      </c>
      <c r="Q9" s="2">
        <f t="shared" ref="Q9:Q23" si="6">+G9-$L9</f>
        <v>27.885549161602057</v>
      </c>
      <c r="R9" s="2">
        <f t="shared" ref="R9:R23" si="7">+H9-$L9</f>
        <v>33.556237289952151</v>
      </c>
      <c r="S9" s="2">
        <f t="shared" ref="S9:S23" si="8">+I9-$L9</f>
        <v>39.258528964043762</v>
      </c>
    </row>
    <row r="10" spans="2:19" x14ac:dyDescent="0.3">
      <c r="B10" s="3">
        <f t="shared" ref="B10:B23" si="9">+B9+12</f>
        <v>24</v>
      </c>
      <c r="C10" s="2">
        <f t="shared" si="0"/>
        <v>2423.1411725409575</v>
      </c>
      <c r="D10" s="2">
        <f t="shared" si="0"/>
        <v>2446.5671746369071</v>
      </c>
      <c r="E10" s="2">
        <f t="shared" si="0"/>
        <v>2470.2817704791082</v>
      </c>
      <c r="F10" s="2">
        <f t="shared" si="0"/>
        <v>2494.2887747719997</v>
      </c>
      <c r="G10" s="2">
        <f t="shared" si="0"/>
        <v>2518.592053399866</v>
      </c>
      <c r="H10" s="2">
        <f t="shared" si="0"/>
        <v>2543.1955241077553</v>
      </c>
      <c r="I10" s="2">
        <f t="shared" si="0"/>
        <v>2568.1031571886797</v>
      </c>
      <c r="K10" s="3">
        <f t="shared" ref="K10:K23" si="10">+K9+12</f>
        <v>24</v>
      </c>
      <c r="L10" s="2">
        <f t="shared" si="1"/>
        <v>2400</v>
      </c>
      <c r="M10" s="2">
        <f t="shared" si="2"/>
        <v>23.141172540957541</v>
      </c>
      <c r="N10" s="2">
        <f t="shared" si="3"/>
        <v>46.567174636907112</v>
      </c>
      <c r="O10" s="2">
        <f t="shared" si="4"/>
        <v>70.281770479108218</v>
      </c>
      <c r="P10" s="2">
        <f t="shared" si="5"/>
        <v>94.28877477199967</v>
      </c>
      <c r="Q10" s="2">
        <f t="shared" si="6"/>
        <v>118.59205339986602</v>
      </c>
      <c r="R10" s="2">
        <f t="shared" si="7"/>
        <v>143.19552410775532</v>
      </c>
      <c r="S10" s="2">
        <f t="shared" si="8"/>
        <v>168.10315718867969</v>
      </c>
    </row>
    <row r="11" spans="2:19" x14ac:dyDescent="0.3">
      <c r="B11" s="3">
        <f t="shared" si="9"/>
        <v>36</v>
      </c>
      <c r="C11" s="2">
        <f t="shared" si="0"/>
        <v>3652.9992604461208</v>
      </c>
      <c r="D11" s="2">
        <f t="shared" si="0"/>
        <v>3707.0108975785852</v>
      </c>
      <c r="E11" s="2">
        <f t="shared" si="0"/>
        <v>3762.0560309145021</v>
      </c>
      <c r="F11" s="2">
        <f t="shared" si="0"/>
        <v>3818.1562355374458</v>
      </c>
      <c r="G11" s="2">
        <f t="shared" si="0"/>
        <v>3875.3335520032538</v>
      </c>
      <c r="H11" s="2">
        <f t="shared" si="0"/>
        <v>3933.610496468254</v>
      </c>
      <c r="I11" s="2">
        <f t="shared" si="0"/>
        <v>3993.010071033048</v>
      </c>
      <c r="K11" s="3">
        <f t="shared" si="10"/>
        <v>36</v>
      </c>
      <c r="L11" s="2">
        <f t="shared" si="1"/>
        <v>3600</v>
      </c>
      <c r="M11" s="2">
        <f t="shared" si="2"/>
        <v>52.999260446120843</v>
      </c>
      <c r="N11" s="2">
        <f t="shared" si="3"/>
        <v>107.01089757858517</v>
      </c>
      <c r="O11" s="2">
        <f t="shared" si="4"/>
        <v>162.05603091450212</v>
      </c>
      <c r="P11" s="2">
        <f t="shared" si="5"/>
        <v>218.15623553744581</v>
      </c>
      <c r="Q11" s="2">
        <f t="shared" si="6"/>
        <v>275.33355200325377</v>
      </c>
      <c r="R11" s="2">
        <f t="shared" si="7"/>
        <v>333.61049646825404</v>
      </c>
      <c r="S11" s="2">
        <f t="shared" si="8"/>
        <v>393.01007103304801</v>
      </c>
    </row>
    <row r="12" spans="2:19" x14ac:dyDescent="0.3">
      <c r="B12" s="3">
        <f t="shared" si="9"/>
        <v>48</v>
      </c>
      <c r="C12" s="2">
        <f t="shared" si="0"/>
        <v>4895.2124545991292</v>
      </c>
      <c r="D12" s="2">
        <f t="shared" si="0"/>
        <v>4992.895864940655</v>
      </c>
      <c r="E12" s="2">
        <f t="shared" si="0"/>
        <v>5093.1208415972669</v>
      </c>
      <c r="F12" s="2">
        <f t="shared" si="0"/>
        <v>5195.9600992757896</v>
      </c>
      <c r="G12" s="2">
        <f t="shared" si="0"/>
        <v>5301.4885206101017</v>
      </c>
      <c r="H12" s="2">
        <f t="shared" si="0"/>
        <v>5409.783221907589</v>
      </c>
      <c r="I12" s="2">
        <f t="shared" si="0"/>
        <v>5520.9236208918337</v>
      </c>
      <c r="K12" s="3">
        <f t="shared" si="10"/>
        <v>48</v>
      </c>
      <c r="L12" s="2">
        <f t="shared" si="1"/>
        <v>4800</v>
      </c>
      <c r="M12" s="2">
        <f t="shared" si="2"/>
        <v>95.21245459912916</v>
      </c>
      <c r="N12" s="2">
        <f t="shared" si="3"/>
        <v>192.89586494065497</v>
      </c>
      <c r="O12" s="2">
        <f t="shared" si="4"/>
        <v>293.12084159726692</v>
      </c>
      <c r="P12" s="2">
        <f t="shared" si="5"/>
        <v>395.96009927578962</v>
      </c>
      <c r="Q12" s="2">
        <f t="shared" si="6"/>
        <v>501.48852061010166</v>
      </c>
      <c r="R12" s="2">
        <f t="shared" si="7"/>
        <v>609.783221907589</v>
      </c>
      <c r="S12" s="2">
        <f t="shared" si="8"/>
        <v>720.92362089183371</v>
      </c>
    </row>
    <row r="13" spans="2:19" x14ac:dyDescent="0.3">
      <c r="B13" s="3">
        <f t="shared" si="9"/>
        <v>60</v>
      </c>
      <c r="C13" s="2">
        <f t="shared" si="0"/>
        <v>6149.9048739141426</v>
      </c>
      <c r="D13" s="2">
        <f t="shared" si="0"/>
        <v>6304.7355918494322</v>
      </c>
      <c r="E13" s="2">
        <f t="shared" si="0"/>
        <v>6464.6712622108371</v>
      </c>
      <c r="F13" s="2">
        <f t="shared" si="0"/>
        <v>6629.8978182636756</v>
      </c>
      <c r="G13" s="2">
        <f t="shared" si="0"/>
        <v>6800.6082840843374</v>
      </c>
      <c r="H13" s="2">
        <f t="shared" si="0"/>
        <v>6977.0030509860744</v>
      </c>
      <c r="I13" s="2">
        <f t="shared" si="0"/>
        <v>7159.2901648112529</v>
      </c>
      <c r="K13" s="3">
        <f t="shared" si="10"/>
        <v>60</v>
      </c>
      <c r="L13" s="2">
        <f t="shared" si="1"/>
        <v>6000</v>
      </c>
      <c r="M13" s="2">
        <f t="shared" si="2"/>
        <v>149.90487391414263</v>
      </c>
      <c r="N13" s="2">
        <f t="shared" si="3"/>
        <v>304.73559184943224</v>
      </c>
      <c r="O13" s="2">
        <f t="shared" si="4"/>
        <v>464.67126221083709</v>
      </c>
      <c r="P13" s="2">
        <f t="shared" si="5"/>
        <v>629.89781826367562</v>
      </c>
      <c r="Q13" s="2">
        <f t="shared" si="6"/>
        <v>800.60828408433736</v>
      </c>
      <c r="R13" s="2">
        <f t="shared" si="7"/>
        <v>977.00305098607441</v>
      </c>
      <c r="S13" s="2">
        <f t="shared" si="8"/>
        <v>1159.2901648112529</v>
      </c>
    </row>
    <row r="14" spans="2:19" x14ac:dyDescent="0.3">
      <c r="B14" s="3">
        <f t="shared" si="9"/>
        <v>72</v>
      </c>
      <c r="C14" s="2">
        <f t="shared" si="0"/>
        <v>7417.2018841990566</v>
      </c>
      <c r="D14" s="2">
        <f t="shared" si="0"/>
        <v>7643.053958403284</v>
      </c>
      <c r="E14" s="2">
        <f t="shared" si="0"/>
        <v>7877.938701322495</v>
      </c>
      <c r="F14" s="2">
        <f t="shared" si="0"/>
        <v>8122.2563723740141</v>
      </c>
      <c r="G14" s="2">
        <f t="shared" si="0"/>
        <v>8376.4258598099332</v>
      </c>
      <c r="H14" s="2">
        <f t="shared" si="0"/>
        <v>8640.8855698327734</v>
      </c>
      <c r="I14" s="2">
        <f t="shared" si="0"/>
        <v>8916.0943586627563</v>
      </c>
      <c r="K14" s="3">
        <f t="shared" si="10"/>
        <v>72</v>
      </c>
      <c r="L14" s="2">
        <f t="shared" si="1"/>
        <v>7200</v>
      </c>
      <c r="M14" s="2">
        <f t="shared" si="2"/>
        <v>217.20188419905662</v>
      </c>
      <c r="N14" s="2">
        <f t="shared" si="3"/>
        <v>443.05395840328401</v>
      </c>
      <c r="O14" s="2">
        <f t="shared" si="4"/>
        <v>677.93870132249504</v>
      </c>
      <c r="P14" s="2">
        <f t="shared" si="5"/>
        <v>922.25637237401406</v>
      </c>
      <c r="Q14" s="2">
        <f t="shared" si="6"/>
        <v>1176.4258598099332</v>
      </c>
      <c r="R14" s="2">
        <f t="shared" si="7"/>
        <v>1440.8855698327734</v>
      </c>
      <c r="S14" s="2">
        <f t="shared" si="8"/>
        <v>1716.0943586627563</v>
      </c>
    </row>
    <row r="15" spans="2:19" x14ac:dyDescent="0.3">
      <c r="B15" s="3">
        <f t="shared" si="9"/>
        <v>84</v>
      </c>
      <c r="C15" s="2">
        <f t="shared" si="0"/>
        <v>8697.2301106817195</v>
      </c>
      <c r="D15" s="2">
        <f t="shared" si="0"/>
        <v>9008.3854188827372</v>
      </c>
      <c r="E15" s="2">
        <f t="shared" si="0"/>
        <v>9334.1920219694439</v>
      </c>
      <c r="F15" s="2">
        <f t="shared" si="0"/>
        <v>9675.4159165683595</v>
      </c>
      <c r="G15" s="2">
        <f t="shared" si="0"/>
        <v>10032.865253425041</v>
      </c>
      <c r="H15" s="2">
        <f t="shared" si="0"/>
        <v>10407.392721641529</v>
      </c>
      <c r="I15" s="2">
        <f t="shared" si="0"/>
        <v>10799.898069736359</v>
      </c>
      <c r="K15" s="3">
        <f t="shared" si="10"/>
        <v>84</v>
      </c>
      <c r="L15" s="2">
        <f t="shared" si="1"/>
        <v>8400</v>
      </c>
      <c r="M15" s="2">
        <f t="shared" si="2"/>
        <v>297.23011068171945</v>
      </c>
      <c r="N15" s="2">
        <f t="shared" si="3"/>
        <v>608.38541888273721</v>
      </c>
      <c r="O15" s="2">
        <f t="shared" si="4"/>
        <v>934.19202196944389</v>
      </c>
      <c r="P15" s="2">
        <f t="shared" si="5"/>
        <v>1275.4159165683595</v>
      </c>
      <c r="Q15" s="2">
        <f t="shared" si="6"/>
        <v>1632.8652534250414</v>
      </c>
      <c r="R15" s="2">
        <f t="shared" si="7"/>
        <v>2007.3927216415286</v>
      </c>
      <c r="S15" s="2">
        <f t="shared" si="8"/>
        <v>2399.8980697363586</v>
      </c>
    </row>
    <row r="16" spans="2:19" x14ac:dyDescent="0.3">
      <c r="B16" s="3">
        <f t="shared" si="9"/>
        <v>96</v>
      </c>
      <c r="C16" s="2">
        <f t="shared" si="0"/>
        <v>9990.1174506621392</v>
      </c>
      <c r="D16" s="2">
        <f t="shared" si="0"/>
        <v>10401.275215183665</v>
      </c>
      <c r="E16" s="2">
        <f t="shared" si="0"/>
        <v>10834.738680872337</v>
      </c>
      <c r="F16" s="2">
        <f t="shared" si="0"/>
        <v>11291.853576993775</v>
      </c>
      <c r="G16" s="2">
        <f t="shared" si="0"/>
        <v>11774.051230143563</v>
      </c>
      <c r="H16" s="2">
        <f t="shared" si="0"/>
        <v>12282.854169216826</v>
      </c>
      <c r="I16" s="2">
        <f t="shared" si="0"/>
        <v>12819.882103400749</v>
      </c>
      <c r="K16" s="3">
        <f t="shared" si="10"/>
        <v>96</v>
      </c>
      <c r="L16" s="2">
        <f t="shared" si="1"/>
        <v>9600</v>
      </c>
      <c r="M16" s="2">
        <f t="shared" si="2"/>
        <v>390.11745066213916</v>
      </c>
      <c r="N16" s="2">
        <f t="shared" si="3"/>
        <v>801.27521518366484</v>
      </c>
      <c r="O16" s="2">
        <f t="shared" si="4"/>
        <v>1234.7386808723368</v>
      </c>
      <c r="P16" s="2">
        <f t="shared" si="5"/>
        <v>1691.8535769937753</v>
      </c>
      <c r="Q16" s="2">
        <f t="shared" si="6"/>
        <v>2174.0512301435629</v>
      </c>
      <c r="R16" s="2">
        <f t="shared" si="7"/>
        <v>2682.8541692168255</v>
      </c>
      <c r="S16" s="2">
        <f t="shared" si="8"/>
        <v>3219.8821034007487</v>
      </c>
    </row>
    <row r="17" spans="2:19" x14ac:dyDescent="0.3">
      <c r="B17" s="3">
        <f t="shared" si="9"/>
        <v>108</v>
      </c>
      <c r="C17" s="2">
        <f t="shared" si="0"/>
        <v>11295.993086291501</v>
      </c>
      <c r="D17" s="2">
        <f t="shared" si="0"/>
        <v>11822.279594558231</v>
      </c>
      <c r="E17" s="2">
        <f t="shared" si="0"/>
        <v>12380.925902299119</v>
      </c>
      <c r="F17" s="2">
        <f t="shared" si="0"/>
        <v>12974.147401738577</v>
      </c>
      <c r="G17" s="2">
        <f t="shared" si="0"/>
        <v>13604.319585996067</v>
      </c>
      <c r="H17" s="2">
        <f t="shared" si="0"/>
        <v>14273.989975114793</v>
      </c>
      <c r="I17" s="2">
        <f t="shared" si="0"/>
        <v>14985.890946187044</v>
      </c>
      <c r="K17" s="3">
        <f t="shared" si="10"/>
        <v>108</v>
      </c>
      <c r="L17" s="2">
        <f t="shared" si="1"/>
        <v>10800</v>
      </c>
      <c r="M17" s="2">
        <f t="shared" si="2"/>
        <v>495.99308629150073</v>
      </c>
      <c r="N17" s="2">
        <f t="shared" si="3"/>
        <v>1022.2795945582311</v>
      </c>
      <c r="O17" s="2">
        <f t="shared" si="4"/>
        <v>1580.9259022991191</v>
      </c>
      <c r="P17" s="2">
        <f t="shared" si="5"/>
        <v>2174.1474017385772</v>
      </c>
      <c r="Q17" s="2">
        <f t="shared" si="6"/>
        <v>2804.319585996067</v>
      </c>
      <c r="R17" s="2">
        <f t="shared" si="7"/>
        <v>3473.9899751147932</v>
      </c>
      <c r="S17" s="2">
        <f t="shared" si="8"/>
        <v>4185.8909461870444</v>
      </c>
    </row>
    <row r="18" spans="2:19" x14ac:dyDescent="0.3">
      <c r="B18" s="3">
        <f t="shared" si="9"/>
        <v>120</v>
      </c>
      <c r="C18" s="2">
        <f t="shared" si="0"/>
        <v>12614.987497479908</v>
      </c>
      <c r="D18" s="2">
        <f t="shared" si="0"/>
        <v>13271.966031751112</v>
      </c>
      <c r="E18" s="2">
        <f t="shared" si="0"/>
        <v>13974.14188763303</v>
      </c>
      <c r="F18" s="2">
        <f t="shared" si="0"/>
        <v>14724.980472547926</v>
      </c>
      <c r="G18" s="2">
        <f t="shared" si="0"/>
        <v>15528.227944566865</v>
      </c>
      <c r="H18" s="2">
        <f t="shared" si="0"/>
        <v>16387.934680645605</v>
      </c>
      <c r="I18" s="2">
        <f t="shared" si="0"/>
        <v>17308.480743353681</v>
      </c>
      <c r="K18" s="3">
        <f t="shared" si="10"/>
        <v>120</v>
      </c>
      <c r="L18" s="2">
        <f t="shared" si="1"/>
        <v>12000</v>
      </c>
      <c r="M18" s="2">
        <f t="shared" si="2"/>
        <v>614.98749747990769</v>
      </c>
      <c r="N18" s="2">
        <f t="shared" si="3"/>
        <v>1271.9660317511116</v>
      </c>
      <c r="O18" s="2">
        <f t="shared" si="4"/>
        <v>1974.1418876330299</v>
      </c>
      <c r="P18" s="2">
        <f t="shared" si="5"/>
        <v>2724.9804725479262</v>
      </c>
      <c r="Q18" s="2">
        <f t="shared" si="6"/>
        <v>3528.2279445668646</v>
      </c>
      <c r="R18" s="2">
        <f t="shared" si="7"/>
        <v>4387.9346806456051</v>
      </c>
      <c r="S18" s="2">
        <f t="shared" si="8"/>
        <v>5308.4807433536807</v>
      </c>
    </row>
    <row r="19" spans="2:19" x14ac:dyDescent="0.3">
      <c r="B19" s="3">
        <f t="shared" si="9"/>
        <v>132</v>
      </c>
      <c r="C19" s="2">
        <f t="shared" si="0"/>
        <v>13947.232474933577</v>
      </c>
      <c r="D19" s="2">
        <f t="shared" si="0"/>
        <v>14750.913455618922</v>
      </c>
      <c r="E19" s="2">
        <f t="shared" si="0"/>
        <v>15615.817061730786</v>
      </c>
      <c r="F19" s="2">
        <f t="shared" si="0"/>
        <v>16547.145184057044</v>
      </c>
      <c r="G19" s="2">
        <f t="shared" si="0"/>
        <v>17550.56710611267</v>
      </c>
      <c r="H19" s="2">
        <f t="shared" si="0"/>
        <v>18632.262870016093</v>
      </c>
      <c r="I19" s="2">
        <f t="shared" si="0"/>
        <v>19798.970744753369</v>
      </c>
      <c r="K19" s="3">
        <f t="shared" si="10"/>
        <v>132</v>
      </c>
      <c r="L19" s="2">
        <f t="shared" si="1"/>
        <v>13200</v>
      </c>
      <c r="M19" s="2">
        <f t="shared" si="2"/>
        <v>747.23247493357667</v>
      </c>
      <c r="N19" s="2">
        <f t="shared" si="3"/>
        <v>1550.9134556189219</v>
      </c>
      <c r="O19" s="2">
        <f t="shared" si="4"/>
        <v>2415.817061730786</v>
      </c>
      <c r="P19" s="2">
        <f t="shared" si="5"/>
        <v>3347.1451840570444</v>
      </c>
      <c r="Q19" s="2">
        <f t="shared" si="6"/>
        <v>4350.5671061126704</v>
      </c>
      <c r="R19" s="2">
        <f t="shared" si="7"/>
        <v>5432.2628700160931</v>
      </c>
      <c r="S19" s="2">
        <f t="shared" si="8"/>
        <v>6598.9707447533692</v>
      </c>
    </row>
    <row r="20" spans="2:19" x14ac:dyDescent="0.3">
      <c r="B20" s="3">
        <f t="shared" si="9"/>
        <v>144</v>
      </c>
      <c r="C20" s="2">
        <f t="shared" si="0"/>
        <v>15292.861133322836</v>
      </c>
      <c r="D20" s="2">
        <f t="shared" si="0"/>
        <v>16259.712480324317</v>
      </c>
      <c r="E20" s="2">
        <f t="shared" si="0"/>
        <v>17307.425357189866</v>
      </c>
      <c r="F20" s="2">
        <f t="shared" si="0"/>
        <v>18443.54769736703</v>
      </c>
      <c r="G20" s="2">
        <f t="shared" si="0"/>
        <v>19676.372977323721</v>
      </c>
      <c r="H20" s="2">
        <f t="shared" si="0"/>
        <v>21015.016311212759</v>
      </c>
      <c r="I20" s="2">
        <f t="shared" si="0"/>
        <v>22469.498469725884</v>
      </c>
      <c r="K20" s="3">
        <f t="shared" si="10"/>
        <v>144</v>
      </c>
      <c r="L20" s="2">
        <f t="shared" si="1"/>
        <v>14400</v>
      </c>
      <c r="M20" s="2">
        <f t="shared" si="2"/>
        <v>892.86113332283639</v>
      </c>
      <c r="N20" s="2">
        <f t="shared" si="3"/>
        <v>1859.7124803243169</v>
      </c>
      <c r="O20" s="2">
        <f t="shared" si="4"/>
        <v>2907.4253571898662</v>
      </c>
      <c r="P20" s="2">
        <f t="shared" si="5"/>
        <v>4043.5476973670302</v>
      </c>
      <c r="Q20" s="2">
        <f t="shared" si="6"/>
        <v>5276.372977323721</v>
      </c>
      <c r="R20" s="2">
        <f t="shared" si="7"/>
        <v>6615.0163112127593</v>
      </c>
      <c r="S20" s="2">
        <f t="shared" si="8"/>
        <v>8069.4984697258842</v>
      </c>
    </row>
    <row r="21" spans="2:19" x14ac:dyDescent="0.3">
      <c r="B21" s="3">
        <f t="shared" si="9"/>
        <v>156</v>
      </c>
      <c r="C21" s="2">
        <f t="shared" si="0"/>
        <v>16652.007924582947</v>
      </c>
      <c r="D21" s="2">
        <f t="shared" si="0"/>
        <v>17798.965641196257</v>
      </c>
      <c r="E21" s="2">
        <f t="shared" si="0"/>
        <v>19050.485537678152</v>
      </c>
      <c r="F21" s="2">
        <f t="shared" si="0"/>
        <v>20417.212575066249</v>
      </c>
      <c r="G21" s="2">
        <f t="shared" si="0"/>
        <v>21910.939111434054</v>
      </c>
      <c r="H21" s="2">
        <f t="shared" si="0"/>
        <v>23544.732770875045</v>
      </c>
      <c r="I21" s="2">
        <f t="shared" si="0"/>
        <v>25333.07885986548</v>
      </c>
      <c r="K21" s="3">
        <f t="shared" si="10"/>
        <v>156</v>
      </c>
      <c r="L21" s="2">
        <f t="shared" si="1"/>
        <v>15600</v>
      </c>
      <c r="M21" s="2">
        <f t="shared" si="2"/>
        <v>1052.0079245829475</v>
      </c>
      <c r="N21" s="2">
        <f t="shared" si="3"/>
        <v>2198.9656411962569</v>
      </c>
      <c r="O21" s="2">
        <f t="shared" si="4"/>
        <v>3450.4855376781525</v>
      </c>
      <c r="P21" s="2">
        <f t="shared" si="5"/>
        <v>4817.212575066249</v>
      </c>
      <c r="Q21" s="2">
        <f t="shared" si="6"/>
        <v>6310.9391114340542</v>
      </c>
      <c r="R21" s="2">
        <f t="shared" si="7"/>
        <v>7944.7327708750454</v>
      </c>
      <c r="S21" s="2">
        <f t="shared" si="8"/>
        <v>9733.0788598654799</v>
      </c>
    </row>
    <row r="22" spans="2:19" x14ac:dyDescent="0.3">
      <c r="B22" s="3">
        <f t="shared" si="9"/>
        <v>168</v>
      </c>
      <c r="C22" s="2">
        <f t="shared" si="0"/>
        <v>18024.808651348012</v>
      </c>
      <c r="D22" s="2">
        <f t="shared" si="0"/>
        <v>19369.28763535116</v>
      </c>
      <c r="E22" s="2">
        <f t="shared" si="0"/>
        <v>20846.562561513834</v>
      </c>
      <c r="F22" s="2">
        <f t="shared" si="0"/>
        <v>22471.287605089521</v>
      </c>
      <c r="G22" s="2">
        <f t="shared" si="0"/>
        <v>24259.829889907724</v>
      </c>
      <c r="H22" s="2">
        <f t="shared" si="0"/>
        <v>26230.476606406904</v>
      </c>
      <c r="I22" s="2">
        <f t="shared" si="0"/>
        <v>28403.667707946603</v>
      </c>
      <c r="K22" s="3">
        <f t="shared" si="10"/>
        <v>168</v>
      </c>
      <c r="L22" s="2">
        <f t="shared" si="1"/>
        <v>16800</v>
      </c>
      <c r="M22" s="2">
        <f t="shared" si="2"/>
        <v>1224.8086513480121</v>
      </c>
      <c r="N22" s="2">
        <f t="shared" si="3"/>
        <v>2569.2876353511601</v>
      </c>
      <c r="O22" s="2">
        <f t="shared" si="4"/>
        <v>4046.5625615138342</v>
      </c>
      <c r="P22" s="2">
        <f t="shared" si="5"/>
        <v>5671.2876050895211</v>
      </c>
      <c r="Q22" s="2">
        <f t="shared" si="6"/>
        <v>7459.8298899077236</v>
      </c>
      <c r="R22" s="2">
        <f t="shared" si="7"/>
        <v>9430.4766064069045</v>
      </c>
      <c r="S22" s="2">
        <f t="shared" si="8"/>
        <v>11603.667707946603</v>
      </c>
    </row>
    <row r="23" spans="2:19" ht="15" customHeight="1" x14ac:dyDescent="0.3">
      <c r="B23" s="3">
        <f t="shared" si="9"/>
        <v>180</v>
      </c>
      <c r="C23" s="2">
        <f t="shared" si="0"/>
        <v>19411.400480520046</v>
      </c>
      <c r="D23" s="2">
        <f t="shared" si="0"/>
        <v>20971.305567170522</v>
      </c>
      <c r="E23" s="2">
        <f t="shared" si="0"/>
        <v>22697.268986719835</v>
      </c>
      <c r="F23" s="2">
        <f t="shared" si="0"/>
        <v>24609.048821108961</v>
      </c>
      <c r="G23" s="2">
        <f t="shared" si="0"/>
        <v>26728.894378525009</v>
      </c>
      <c r="H23" s="2">
        <f t="shared" si="0"/>
        <v>29081.871244942919</v>
      </c>
      <c r="I23" s="2">
        <f t="shared" si="0"/>
        <v>31696.229672131762</v>
      </c>
      <c r="K23" s="3">
        <f t="shared" si="10"/>
        <v>180</v>
      </c>
      <c r="L23" s="2">
        <f t="shared" si="1"/>
        <v>18000</v>
      </c>
      <c r="M23" s="2">
        <f t="shared" si="2"/>
        <v>1411.4004805200457</v>
      </c>
      <c r="N23" s="2">
        <f t="shared" si="3"/>
        <v>2971.3055671705224</v>
      </c>
      <c r="O23" s="2">
        <f t="shared" si="4"/>
        <v>4697.2689867198351</v>
      </c>
      <c r="P23" s="2">
        <f t="shared" si="5"/>
        <v>6609.0488211089614</v>
      </c>
      <c r="Q23" s="2">
        <f t="shared" si="6"/>
        <v>8728.8943785250085</v>
      </c>
      <c r="R23" s="2">
        <f t="shared" si="7"/>
        <v>11081.871244942919</v>
      </c>
      <c r="S23" s="2">
        <f t="shared" si="8"/>
        <v>13696.229672131762</v>
      </c>
    </row>
  </sheetData>
  <mergeCells count="12">
    <mergeCell ref="C1:E1"/>
    <mergeCell ref="C2:D2"/>
    <mergeCell ref="C3:D3"/>
    <mergeCell ref="K4:L4"/>
    <mergeCell ref="M6:S7"/>
    <mergeCell ref="K6:L8"/>
    <mergeCell ref="B6:I7"/>
    <mergeCell ref="I2:I3"/>
    <mergeCell ref="J2:J3"/>
    <mergeCell ref="K2:L3"/>
    <mergeCell ref="M2:N3"/>
    <mergeCell ref="M4:N4"/>
  </mergeCells>
  <conditionalFormatting sqref="C9:I23">
    <cfRule type="cellIs" dxfId="1" priority="2" stopIfTrue="1" operator="greaterThan">
      <formula>$M$4</formula>
    </cfRule>
  </conditionalFormatting>
  <conditionalFormatting sqref="F9">
    <cfRule type="cellIs" dxfId="0" priority="1" stopIfTrue="1" operator="greaterThan">
      <formula>1222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Simulação Poupança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Morais Barbosa</dc:creator>
  <cp:lastModifiedBy>João Domingos Pessoa Jorge Morais Barbosa</cp:lastModifiedBy>
  <dcterms:created xsi:type="dcterms:W3CDTF">2014-06-19T15:59:41Z</dcterms:created>
  <dcterms:modified xsi:type="dcterms:W3CDTF">2021-04-15T10:30:56Z</dcterms:modified>
</cp:coreProperties>
</file>