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d310f77b52937bc/Documents/Trabalho/Ferramentas/"/>
    </mc:Choice>
  </mc:AlternateContent>
  <xr:revisionPtr revIDLastSave="0" documentId="8_{17922F86-BE93-490A-B6E4-ADB220AF4891}" xr6:coauthVersionLast="46" xr6:coauthVersionMax="46" xr10:uidLastSave="{00000000-0000-0000-0000-000000000000}"/>
  <bookViews>
    <workbookView xWindow="-108" yWindow="-108" windowWidth="23256" windowHeight="12576" xr2:uid="{4A676D83-A46B-4BAD-AB7C-D9E31817F0A0}"/>
  </bookViews>
  <sheets>
    <sheet name="Simulação Refor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1" l="1"/>
  <c r="P28" i="1"/>
  <c r="K16" i="1"/>
  <c r="J16" i="1"/>
  <c r="G16" i="1"/>
  <c r="G17" i="1" s="1"/>
  <c r="L15" i="1"/>
  <c r="K15" i="1"/>
  <c r="G15" i="1"/>
  <c r="G14" i="1" s="1"/>
  <c r="U8" i="1"/>
  <c r="V8" i="1" s="1"/>
  <c r="W8" i="1" s="1"/>
  <c r="X8" i="1" s="1"/>
  <c r="T8" i="1"/>
  <c r="S8" i="1"/>
  <c r="R8" i="1" s="1"/>
  <c r="L8" i="1"/>
  <c r="K8" i="1"/>
  <c r="J8" i="1"/>
  <c r="I8" i="1"/>
  <c r="I16" i="1" s="1"/>
  <c r="H8" i="1"/>
  <c r="H17" i="1" s="1"/>
  <c r="P4" i="1"/>
  <c r="T28" i="1" s="1"/>
  <c r="L14" i="1" l="1"/>
  <c r="J14" i="1"/>
  <c r="G13" i="1"/>
  <c r="G18" i="1"/>
  <c r="G19" i="1" s="1"/>
  <c r="I17" i="1"/>
  <c r="J17" i="1"/>
  <c r="H19" i="1"/>
  <c r="L16" i="1"/>
  <c r="K17" i="1"/>
  <c r="J18" i="1"/>
  <c r="I19" i="1"/>
  <c r="H13" i="1"/>
  <c r="L17" i="1"/>
  <c r="K18" i="1"/>
  <c r="I13" i="1"/>
  <c r="H14" i="1"/>
  <c r="L18" i="1"/>
  <c r="M8" i="1"/>
  <c r="I14" i="1"/>
  <c r="H15" i="1"/>
  <c r="L19" i="1"/>
  <c r="I15" i="1"/>
  <c r="H16" i="1"/>
  <c r="L13" i="1"/>
  <c r="K14" i="1"/>
  <c r="J15" i="1"/>
  <c r="M20" i="1" l="1"/>
  <c r="M19" i="1"/>
  <c r="N8" i="1"/>
  <c r="M18" i="1"/>
  <c r="M17" i="1"/>
  <c r="M16" i="1"/>
  <c r="M15" i="1"/>
  <c r="M14" i="1"/>
  <c r="M13" i="1"/>
  <c r="K13" i="1"/>
  <c r="J13" i="1"/>
  <c r="G12" i="1"/>
  <c r="K19" i="1"/>
  <c r="G20" i="1"/>
  <c r="J19" i="1"/>
  <c r="H18" i="1"/>
  <c r="I18" i="1"/>
  <c r="N19" i="1" l="1"/>
  <c r="N18" i="1"/>
  <c r="N17" i="1"/>
  <c r="N16" i="1"/>
  <c r="N15" i="1"/>
  <c r="N14" i="1"/>
  <c r="N13" i="1"/>
  <c r="N20" i="1"/>
  <c r="N12" i="1"/>
  <c r="K12" i="1"/>
  <c r="J12" i="1"/>
  <c r="G11" i="1"/>
  <c r="L12" i="1"/>
  <c r="H12" i="1"/>
  <c r="I12" i="1"/>
  <c r="K20" i="1"/>
  <c r="J20" i="1"/>
  <c r="G21" i="1"/>
  <c r="H20" i="1"/>
  <c r="L20" i="1"/>
  <c r="I20" i="1"/>
  <c r="M12" i="1"/>
  <c r="G10" i="1" l="1"/>
  <c r="K11" i="1"/>
  <c r="J11" i="1"/>
  <c r="I11" i="1"/>
  <c r="L11" i="1"/>
  <c r="H11" i="1"/>
  <c r="M11" i="1"/>
  <c r="K21" i="1"/>
  <c r="J21" i="1"/>
  <c r="G22" i="1"/>
  <c r="I21" i="1"/>
  <c r="L21" i="1"/>
  <c r="H21" i="1"/>
  <c r="M21" i="1"/>
  <c r="N21" i="1"/>
  <c r="N11" i="1"/>
  <c r="J22" i="1" l="1"/>
  <c r="G23" i="1"/>
  <c r="L22" i="1"/>
  <c r="K22" i="1"/>
  <c r="H22" i="1"/>
  <c r="I22" i="1"/>
  <c r="M22" i="1"/>
  <c r="N22" i="1"/>
  <c r="G9" i="1"/>
  <c r="J10" i="1"/>
  <c r="K10" i="1"/>
  <c r="I10" i="1"/>
  <c r="L10" i="1"/>
  <c r="H10" i="1"/>
  <c r="M10" i="1"/>
  <c r="N10" i="1"/>
  <c r="K23" i="1" l="1"/>
  <c r="L23" i="1"/>
  <c r="I23" i="1"/>
  <c r="J23" i="1"/>
  <c r="H23" i="1"/>
  <c r="M23" i="1"/>
  <c r="N23" i="1"/>
  <c r="P9" i="1"/>
  <c r="J9" i="1"/>
  <c r="I9" i="1"/>
  <c r="K9" i="1"/>
  <c r="H9" i="1"/>
  <c r="L9" i="1"/>
  <c r="M9" i="1"/>
  <c r="N9" i="1"/>
  <c r="U9" i="1" l="1"/>
  <c r="S9" i="1"/>
  <c r="T9" i="1"/>
  <c r="P10" i="1"/>
  <c r="Q9" i="1"/>
  <c r="V9" i="1" s="1"/>
  <c r="X9" i="1"/>
  <c r="W9" i="1"/>
  <c r="R9" i="1" l="1"/>
  <c r="P11" i="1"/>
  <c r="Q10" i="1"/>
  <c r="W10" i="1" l="1"/>
  <c r="R10" i="1"/>
  <c r="T10" i="1"/>
  <c r="V10" i="1"/>
  <c r="X10" i="1"/>
  <c r="S10" i="1"/>
  <c r="U10" i="1"/>
  <c r="P12" i="1"/>
  <c r="Q11" i="1"/>
  <c r="P13" i="1" l="1"/>
  <c r="Q12" i="1"/>
  <c r="V11" i="1"/>
  <c r="X11" i="1"/>
  <c r="S11" i="1"/>
  <c r="R11" i="1"/>
  <c r="W11" i="1"/>
  <c r="T11" i="1"/>
  <c r="U11" i="1"/>
  <c r="V12" i="1" l="1"/>
  <c r="X12" i="1"/>
  <c r="T12" i="1"/>
  <c r="S12" i="1"/>
  <c r="W12" i="1"/>
  <c r="R12" i="1"/>
  <c r="U12" i="1"/>
  <c r="P14" i="1"/>
  <c r="Q13" i="1"/>
  <c r="P15" i="1" l="1"/>
  <c r="Q14" i="1"/>
  <c r="V13" i="1"/>
  <c r="R13" i="1"/>
  <c r="S13" i="1"/>
  <c r="U13" i="1"/>
  <c r="W13" i="1"/>
  <c r="T13" i="1"/>
  <c r="X13" i="1"/>
  <c r="S14" i="1" l="1"/>
  <c r="R14" i="1"/>
  <c r="T14" i="1"/>
  <c r="U14" i="1"/>
  <c r="V14" i="1"/>
  <c r="W14" i="1"/>
  <c r="X14" i="1"/>
  <c r="P16" i="1"/>
  <c r="Q15" i="1"/>
  <c r="P17" i="1" l="1"/>
  <c r="Q16" i="1"/>
  <c r="V15" i="1"/>
  <c r="U15" i="1"/>
  <c r="T15" i="1"/>
  <c r="S15" i="1"/>
  <c r="R15" i="1"/>
  <c r="W15" i="1"/>
  <c r="X15" i="1"/>
  <c r="S16" i="1" l="1"/>
  <c r="T16" i="1"/>
  <c r="U16" i="1"/>
  <c r="R16" i="1"/>
  <c r="V16" i="1"/>
  <c r="W16" i="1"/>
  <c r="X16" i="1"/>
  <c r="P18" i="1"/>
  <c r="Q17" i="1"/>
  <c r="P19" i="1" l="1"/>
  <c r="Q18" i="1"/>
  <c r="R17" i="1"/>
  <c r="V17" i="1"/>
  <c r="T17" i="1"/>
  <c r="S17" i="1"/>
  <c r="U17" i="1"/>
  <c r="W17" i="1"/>
  <c r="X17" i="1"/>
  <c r="V18" i="1" l="1"/>
  <c r="T18" i="1"/>
  <c r="U18" i="1"/>
  <c r="W18" i="1"/>
  <c r="R18" i="1"/>
  <c r="S18" i="1"/>
  <c r="X18" i="1"/>
  <c r="P20" i="1"/>
  <c r="Q19" i="1"/>
  <c r="P21" i="1" l="1"/>
  <c r="Q20" i="1"/>
  <c r="S19" i="1"/>
  <c r="R19" i="1"/>
  <c r="V19" i="1"/>
  <c r="U19" i="1"/>
  <c r="W19" i="1"/>
  <c r="T19" i="1"/>
  <c r="X19" i="1"/>
  <c r="W20" i="1" l="1"/>
  <c r="X20" i="1"/>
  <c r="R20" i="1"/>
  <c r="U20" i="1"/>
  <c r="V20" i="1"/>
  <c r="S20" i="1"/>
  <c r="T20" i="1"/>
  <c r="P22" i="1"/>
  <c r="Q21" i="1"/>
  <c r="P23" i="1" l="1"/>
  <c r="Q23" i="1" s="1"/>
  <c r="Q22" i="1"/>
  <c r="X21" i="1"/>
  <c r="W21" i="1"/>
  <c r="S21" i="1"/>
  <c r="U21" i="1"/>
  <c r="T21" i="1"/>
  <c r="V21" i="1"/>
  <c r="R21" i="1"/>
  <c r="T22" i="1" l="1"/>
  <c r="R22" i="1"/>
  <c r="U22" i="1"/>
  <c r="X22" i="1"/>
  <c r="V22" i="1"/>
  <c r="W22" i="1"/>
  <c r="S22" i="1"/>
  <c r="S23" i="1"/>
  <c r="X23" i="1"/>
  <c r="R23" i="1"/>
  <c r="W23" i="1"/>
  <c r="V23" i="1"/>
  <c r="T23" i="1"/>
  <c r="U23" i="1"/>
</calcChain>
</file>

<file path=xl/sharedStrings.xml><?xml version="1.0" encoding="utf-8"?>
<sst xmlns="http://schemas.openxmlformats.org/spreadsheetml/2006/main" count="15" uniqueCount="13">
  <si>
    <t>Instruções:</t>
  </si>
  <si>
    <t>Alterar</t>
  </si>
  <si>
    <t>Idade Actual</t>
  </si>
  <si>
    <t>Idade reforma</t>
  </si>
  <si>
    <t>Poupança Mensal</t>
  </si>
  <si>
    <t>Gasto Mensal</t>
  </si>
  <si>
    <t>Objectivo de Poupança Final</t>
  </si>
  <si>
    <t>Cenário Central</t>
  </si>
  <si>
    <t>Total da Poupança</t>
  </si>
  <si>
    <t>Total de Capital</t>
  </si>
  <si>
    <t>Total de Juros</t>
  </si>
  <si>
    <t>Nº Meses</t>
  </si>
  <si>
    <t>Taxa de Juro Anual Líquida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</si>
</sst>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6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63377788628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" fontId="1" fillId="0" borderId="0" xfId="1" applyNumberFormat="1" applyFont="1"/>
    <xf numFmtId="44" fontId="1" fillId="0" borderId="0" xfId="1" applyFont="1"/>
    <xf numFmtId="44" fontId="1" fillId="0" borderId="0" xfId="1" applyFont="1" applyAlignment="1">
      <alignment horizontal="center"/>
    </xf>
    <xf numFmtId="44" fontId="1" fillId="0" borderId="0" xfId="1" applyFont="1" applyAlignment="1">
      <alignment horizontal="left"/>
    </xf>
    <xf numFmtId="44" fontId="1" fillId="0" borderId="1" xfId="1" applyFont="1" applyBorder="1" applyAlignment="1">
      <alignment horizontal="left"/>
    </xf>
    <xf numFmtId="1" fontId="2" fillId="3" borderId="2" xfId="1" applyNumberFormat="1" applyFont="1" applyFill="1" applyBorder="1" applyAlignment="1">
      <alignment horizontal="right" vertical="center"/>
    </xf>
    <xf numFmtId="1" fontId="3" fillId="4" borderId="3" xfId="1" applyNumberFormat="1" applyFont="1" applyFill="1" applyBorder="1" applyAlignment="1">
      <alignment horizontal="center" vertical="center" shrinkToFit="1"/>
    </xf>
    <xf numFmtId="44" fontId="3" fillId="4" borderId="3" xfId="1" applyFont="1" applyFill="1" applyBorder="1" applyAlignment="1">
      <alignment horizontal="center" vertical="center" wrapText="1" shrinkToFit="1"/>
    </xf>
    <xf numFmtId="44" fontId="3" fillId="4" borderId="4" xfId="1" applyFont="1" applyFill="1" applyBorder="1" applyAlignment="1">
      <alignment horizontal="center" vertical="center" wrapText="1" shrinkToFit="1"/>
    </xf>
    <xf numFmtId="44" fontId="3" fillId="4" borderId="0" xfId="1" applyFont="1" applyFill="1" applyBorder="1" applyAlignment="1">
      <alignment horizontal="center" vertical="center" wrapText="1" shrinkToFit="1"/>
    </xf>
    <xf numFmtId="44" fontId="1" fillId="5" borderId="0" xfId="1" applyFont="1" applyFill="1"/>
    <xf numFmtId="1" fontId="3" fillId="4" borderId="5" xfId="1" applyNumberFormat="1" applyFont="1" applyFill="1" applyBorder="1" applyAlignment="1">
      <alignment horizontal="center" vertical="center" shrinkToFit="1"/>
    </xf>
    <xf numFmtId="44" fontId="3" fillId="4" borderId="5" xfId="1" applyFont="1" applyFill="1" applyBorder="1" applyAlignment="1">
      <alignment horizontal="center" vertical="center" wrapText="1" shrinkToFit="1"/>
    </xf>
    <xf numFmtId="165" fontId="2" fillId="3" borderId="2" xfId="1" applyNumberFormat="1" applyFont="1" applyFill="1" applyBorder="1" applyAlignment="1">
      <alignment horizontal="right" vertical="center"/>
    </xf>
    <xf numFmtId="6" fontId="3" fillId="2" borderId="6" xfId="1" applyNumberFormat="1" applyFont="1" applyFill="1" applyBorder="1" applyAlignment="1">
      <alignment horizontal="center" vertical="center"/>
    </xf>
    <xf numFmtId="6" fontId="3" fillId="2" borderId="7" xfId="1" applyNumberFormat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 shrinkToFit="1"/>
    </xf>
    <xf numFmtId="44" fontId="3" fillId="4" borderId="0" xfId="1" applyFont="1" applyFill="1" applyBorder="1" applyAlignment="1">
      <alignment horizontal="center" vertical="center" shrinkToFit="1"/>
    </xf>
    <xf numFmtId="44" fontId="3" fillId="4" borderId="4" xfId="1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/>
    </xf>
    <xf numFmtId="44" fontId="3" fillId="4" borderId="8" xfId="1" applyFont="1" applyFill="1" applyBorder="1" applyAlignment="1">
      <alignment horizontal="center" vertical="center" shrinkToFit="1"/>
    </xf>
    <xf numFmtId="44" fontId="3" fillId="4" borderId="9" xfId="1" applyFont="1" applyFill="1" applyBorder="1" applyAlignment="1">
      <alignment horizontal="center" vertical="center" shrinkToFit="1"/>
    </xf>
    <xf numFmtId="10" fontId="2" fillId="4" borderId="2" xfId="2" applyNumberFormat="1" applyFont="1" applyFill="1" applyBorder="1" applyAlignment="1">
      <alignment horizontal="right" vertical="center"/>
    </xf>
    <xf numFmtId="44" fontId="3" fillId="4" borderId="8" xfId="1" applyFont="1" applyFill="1" applyBorder="1" applyAlignment="1">
      <alignment horizontal="center" vertical="center"/>
    </xf>
    <xf numFmtId="44" fontId="3" fillId="4" borderId="10" xfId="1" applyFont="1" applyFill="1" applyBorder="1" applyAlignment="1">
      <alignment horizontal="center" vertical="center"/>
    </xf>
    <xf numFmtId="1" fontId="2" fillId="4" borderId="2" xfId="1" applyNumberFormat="1" applyFont="1" applyFill="1" applyBorder="1" applyAlignment="1">
      <alignment horizontal="right" vertical="center"/>
    </xf>
    <xf numFmtId="6" fontId="3" fillId="2" borderId="2" xfId="1" applyNumberFormat="1" applyFont="1" applyFill="1" applyBorder="1" applyAlignment="1">
      <alignment horizontal="right" vertical="center"/>
    </xf>
    <xf numFmtId="6" fontId="3" fillId="5" borderId="2" xfId="1" applyNumberFormat="1" applyFont="1" applyFill="1" applyBorder="1" applyAlignment="1">
      <alignment horizontal="right" vertical="center"/>
    </xf>
    <xf numFmtId="1" fontId="2" fillId="6" borderId="2" xfId="1" applyNumberFormat="1" applyFont="1" applyFill="1" applyBorder="1" applyAlignment="1">
      <alignment horizontal="right" vertical="center"/>
    </xf>
    <xf numFmtId="10" fontId="2" fillId="6" borderId="2" xfId="2" applyNumberFormat="1" applyFont="1" applyFill="1" applyBorder="1" applyAlignment="1">
      <alignment horizontal="right" vertical="center"/>
    </xf>
    <xf numFmtId="44" fontId="2" fillId="6" borderId="6" xfId="1" applyFont="1" applyFill="1" applyBorder="1" applyAlignment="1">
      <alignment horizontal="center" vertical="center"/>
    </xf>
    <xf numFmtId="44" fontId="2" fillId="6" borderId="7" xfId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ercentagem" xfId="2" builtinId="5"/>
  </cellStyles>
  <dxfs count="2">
    <dxf>
      <fill>
        <patternFill>
          <bgColor rgb="FFFF0000"/>
        </patternFill>
      </fill>
    </dxf>
    <dxf>
      <numFmt numFmtId="164" formatCode="#,##0\ &quot;€&quot;"/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435428</xdr:colOff>
      <xdr:row>0</xdr:row>
      <xdr:rowOff>176892</xdr:rowOff>
    </xdr:from>
    <xdr:to>
      <xdr:col>23</xdr:col>
      <xdr:colOff>489857</xdr:colOff>
      <xdr:row>3</xdr:row>
      <xdr:rowOff>143186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BF64D90-8DE1-44F5-BE0F-A537C0DA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3148" y="176892"/>
          <a:ext cx="2553789" cy="522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AA03-4C75-40F5-B3B5-89235AE77306}">
  <dimension ref="B1:X28"/>
  <sheetViews>
    <sheetView showGridLines="0" showRowColHeaders="0" tabSelected="1" topLeftCell="F1" zoomScale="112" zoomScaleNormal="112" workbookViewId="0">
      <selection activeCell="M5" sqref="M5"/>
    </sheetView>
  </sheetViews>
  <sheetFormatPr defaultColWidth="9.109375" defaultRowHeight="14.4" x14ac:dyDescent="0.3"/>
  <cols>
    <col min="1" max="1" width="9.109375" style="2"/>
    <col min="2" max="2" width="9.44140625" style="1" bestFit="1" customWidth="1"/>
    <col min="3" max="3" width="15" style="2" customWidth="1"/>
    <col min="4" max="4" width="14.6640625" style="2" bestFit="1" customWidth="1"/>
    <col min="5" max="5" width="10" style="2" customWidth="1"/>
    <col min="6" max="6" width="9.109375" style="2"/>
    <col min="7" max="7" width="5.109375" style="2" customWidth="1"/>
    <col min="8" max="8" width="9.88671875" style="2" bestFit="1" customWidth="1"/>
    <col min="9" max="10" width="9.109375" style="2"/>
    <col min="11" max="11" width="9.44140625" style="2" bestFit="1" customWidth="1"/>
    <col min="12" max="14" width="9.109375" style="2"/>
    <col min="15" max="15" width="7.88671875" style="2" bestFit="1" customWidth="1"/>
    <col min="16" max="16" width="7.109375" style="2" customWidth="1"/>
    <col min="17" max="17" width="7.88671875" style="2" bestFit="1" customWidth="1"/>
    <col min="18" max="257" width="9.109375" style="2"/>
    <col min="258" max="258" width="9.44140625" style="2" bestFit="1" customWidth="1"/>
    <col min="259" max="259" width="15" style="2" customWidth="1"/>
    <col min="260" max="260" width="14.6640625" style="2" bestFit="1" customWidth="1"/>
    <col min="261" max="261" width="10" style="2" customWidth="1"/>
    <col min="262" max="262" width="9.109375" style="2"/>
    <col min="263" max="263" width="5.109375" style="2" customWidth="1"/>
    <col min="264" max="264" width="9.88671875" style="2" bestFit="1" customWidth="1"/>
    <col min="265" max="266" width="9.109375" style="2"/>
    <col min="267" max="267" width="9.44140625" style="2" bestFit="1" customWidth="1"/>
    <col min="268" max="270" width="9.109375" style="2"/>
    <col min="271" max="271" width="7.88671875" style="2" bestFit="1" customWidth="1"/>
    <col min="272" max="272" width="7.109375" style="2" customWidth="1"/>
    <col min="273" max="273" width="7.88671875" style="2" bestFit="1" customWidth="1"/>
    <col min="274" max="513" width="9.109375" style="2"/>
    <col min="514" max="514" width="9.44140625" style="2" bestFit="1" customWidth="1"/>
    <col min="515" max="515" width="15" style="2" customWidth="1"/>
    <col min="516" max="516" width="14.6640625" style="2" bestFit="1" customWidth="1"/>
    <col min="517" max="517" width="10" style="2" customWidth="1"/>
    <col min="518" max="518" width="9.109375" style="2"/>
    <col min="519" max="519" width="5.109375" style="2" customWidth="1"/>
    <col min="520" max="520" width="9.88671875" style="2" bestFit="1" customWidth="1"/>
    <col min="521" max="522" width="9.109375" style="2"/>
    <col min="523" max="523" width="9.44140625" style="2" bestFit="1" customWidth="1"/>
    <col min="524" max="526" width="9.109375" style="2"/>
    <col min="527" max="527" width="7.88671875" style="2" bestFit="1" customWidth="1"/>
    <col min="528" max="528" width="7.109375" style="2" customWidth="1"/>
    <col min="529" max="529" width="7.88671875" style="2" bestFit="1" customWidth="1"/>
    <col min="530" max="769" width="9.109375" style="2"/>
    <col min="770" max="770" width="9.44140625" style="2" bestFit="1" customWidth="1"/>
    <col min="771" max="771" width="15" style="2" customWidth="1"/>
    <col min="772" max="772" width="14.6640625" style="2" bestFit="1" customWidth="1"/>
    <col min="773" max="773" width="10" style="2" customWidth="1"/>
    <col min="774" max="774" width="9.109375" style="2"/>
    <col min="775" max="775" width="5.109375" style="2" customWidth="1"/>
    <col min="776" max="776" width="9.88671875" style="2" bestFit="1" customWidth="1"/>
    <col min="777" max="778" width="9.109375" style="2"/>
    <col min="779" max="779" width="9.44140625" style="2" bestFit="1" customWidth="1"/>
    <col min="780" max="782" width="9.109375" style="2"/>
    <col min="783" max="783" width="7.88671875" style="2" bestFit="1" customWidth="1"/>
    <col min="784" max="784" width="7.109375" style="2" customWidth="1"/>
    <col min="785" max="785" width="7.88671875" style="2" bestFit="1" customWidth="1"/>
    <col min="786" max="1025" width="9.109375" style="2"/>
    <col min="1026" max="1026" width="9.44140625" style="2" bestFit="1" customWidth="1"/>
    <col min="1027" max="1027" width="15" style="2" customWidth="1"/>
    <col min="1028" max="1028" width="14.6640625" style="2" bestFit="1" customWidth="1"/>
    <col min="1029" max="1029" width="10" style="2" customWidth="1"/>
    <col min="1030" max="1030" width="9.109375" style="2"/>
    <col min="1031" max="1031" width="5.109375" style="2" customWidth="1"/>
    <col min="1032" max="1032" width="9.88671875" style="2" bestFit="1" customWidth="1"/>
    <col min="1033" max="1034" width="9.109375" style="2"/>
    <col min="1035" max="1035" width="9.44140625" style="2" bestFit="1" customWidth="1"/>
    <col min="1036" max="1038" width="9.109375" style="2"/>
    <col min="1039" max="1039" width="7.88671875" style="2" bestFit="1" customWidth="1"/>
    <col min="1040" max="1040" width="7.109375" style="2" customWidth="1"/>
    <col min="1041" max="1041" width="7.88671875" style="2" bestFit="1" customWidth="1"/>
    <col min="1042" max="1281" width="9.109375" style="2"/>
    <col min="1282" max="1282" width="9.44140625" style="2" bestFit="1" customWidth="1"/>
    <col min="1283" max="1283" width="15" style="2" customWidth="1"/>
    <col min="1284" max="1284" width="14.6640625" style="2" bestFit="1" customWidth="1"/>
    <col min="1285" max="1285" width="10" style="2" customWidth="1"/>
    <col min="1286" max="1286" width="9.109375" style="2"/>
    <col min="1287" max="1287" width="5.109375" style="2" customWidth="1"/>
    <col min="1288" max="1288" width="9.88671875" style="2" bestFit="1" customWidth="1"/>
    <col min="1289" max="1290" width="9.109375" style="2"/>
    <col min="1291" max="1291" width="9.44140625" style="2" bestFit="1" customWidth="1"/>
    <col min="1292" max="1294" width="9.109375" style="2"/>
    <col min="1295" max="1295" width="7.88671875" style="2" bestFit="1" customWidth="1"/>
    <col min="1296" max="1296" width="7.109375" style="2" customWidth="1"/>
    <col min="1297" max="1297" width="7.88671875" style="2" bestFit="1" customWidth="1"/>
    <col min="1298" max="1537" width="9.109375" style="2"/>
    <col min="1538" max="1538" width="9.44140625" style="2" bestFit="1" customWidth="1"/>
    <col min="1539" max="1539" width="15" style="2" customWidth="1"/>
    <col min="1540" max="1540" width="14.6640625" style="2" bestFit="1" customWidth="1"/>
    <col min="1541" max="1541" width="10" style="2" customWidth="1"/>
    <col min="1542" max="1542" width="9.109375" style="2"/>
    <col min="1543" max="1543" width="5.109375" style="2" customWidth="1"/>
    <col min="1544" max="1544" width="9.88671875" style="2" bestFit="1" customWidth="1"/>
    <col min="1545" max="1546" width="9.109375" style="2"/>
    <col min="1547" max="1547" width="9.44140625" style="2" bestFit="1" customWidth="1"/>
    <col min="1548" max="1550" width="9.109375" style="2"/>
    <col min="1551" max="1551" width="7.88671875" style="2" bestFit="1" customWidth="1"/>
    <col min="1552" max="1552" width="7.109375" style="2" customWidth="1"/>
    <col min="1553" max="1553" width="7.88671875" style="2" bestFit="1" customWidth="1"/>
    <col min="1554" max="1793" width="9.109375" style="2"/>
    <col min="1794" max="1794" width="9.44140625" style="2" bestFit="1" customWidth="1"/>
    <col min="1795" max="1795" width="15" style="2" customWidth="1"/>
    <col min="1796" max="1796" width="14.6640625" style="2" bestFit="1" customWidth="1"/>
    <col min="1797" max="1797" width="10" style="2" customWidth="1"/>
    <col min="1798" max="1798" width="9.109375" style="2"/>
    <col min="1799" max="1799" width="5.109375" style="2" customWidth="1"/>
    <col min="1800" max="1800" width="9.88671875" style="2" bestFit="1" customWidth="1"/>
    <col min="1801" max="1802" width="9.109375" style="2"/>
    <col min="1803" max="1803" width="9.44140625" style="2" bestFit="1" customWidth="1"/>
    <col min="1804" max="1806" width="9.109375" style="2"/>
    <col min="1807" max="1807" width="7.88671875" style="2" bestFit="1" customWidth="1"/>
    <col min="1808" max="1808" width="7.109375" style="2" customWidth="1"/>
    <col min="1809" max="1809" width="7.88671875" style="2" bestFit="1" customWidth="1"/>
    <col min="1810" max="2049" width="9.109375" style="2"/>
    <col min="2050" max="2050" width="9.44140625" style="2" bestFit="1" customWidth="1"/>
    <col min="2051" max="2051" width="15" style="2" customWidth="1"/>
    <col min="2052" max="2052" width="14.6640625" style="2" bestFit="1" customWidth="1"/>
    <col min="2053" max="2053" width="10" style="2" customWidth="1"/>
    <col min="2054" max="2054" width="9.109375" style="2"/>
    <col min="2055" max="2055" width="5.109375" style="2" customWidth="1"/>
    <col min="2056" max="2056" width="9.88671875" style="2" bestFit="1" customWidth="1"/>
    <col min="2057" max="2058" width="9.109375" style="2"/>
    <col min="2059" max="2059" width="9.44140625" style="2" bestFit="1" customWidth="1"/>
    <col min="2060" max="2062" width="9.109375" style="2"/>
    <col min="2063" max="2063" width="7.88671875" style="2" bestFit="1" customWidth="1"/>
    <col min="2064" max="2064" width="7.109375" style="2" customWidth="1"/>
    <col min="2065" max="2065" width="7.88671875" style="2" bestFit="1" customWidth="1"/>
    <col min="2066" max="2305" width="9.109375" style="2"/>
    <col min="2306" max="2306" width="9.44140625" style="2" bestFit="1" customWidth="1"/>
    <col min="2307" max="2307" width="15" style="2" customWidth="1"/>
    <col min="2308" max="2308" width="14.6640625" style="2" bestFit="1" customWidth="1"/>
    <col min="2309" max="2309" width="10" style="2" customWidth="1"/>
    <col min="2310" max="2310" width="9.109375" style="2"/>
    <col min="2311" max="2311" width="5.109375" style="2" customWidth="1"/>
    <col min="2312" max="2312" width="9.88671875" style="2" bestFit="1" customWidth="1"/>
    <col min="2313" max="2314" width="9.109375" style="2"/>
    <col min="2315" max="2315" width="9.44140625" style="2" bestFit="1" customWidth="1"/>
    <col min="2316" max="2318" width="9.109375" style="2"/>
    <col min="2319" max="2319" width="7.88671875" style="2" bestFit="1" customWidth="1"/>
    <col min="2320" max="2320" width="7.109375" style="2" customWidth="1"/>
    <col min="2321" max="2321" width="7.88671875" style="2" bestFit="1" customWidth="1"/>
    <col min="2322" max="2561" width="9.109375" style="2"/>
    <col min="2562" max="2562" width="9.44140625" style="2" bestFit="1" customWidth="1"/>
    <col min="2563" max="2563" width="15" style="2" customWidth="1"/>
    <col min="2564" max="2564" width="14.6640625" style="2" bestFit="1" customWidth="1"/>
    <col min="2565" max="2565" width="10" style="2" customWidth="1"/>
    <col min="2566" max="2566" width="9.109375" style="2"/>
    <col min="2567" max="2567" width="5.109375" style="2" customWidth="1"/>
    <col min="2568" max="2568" width="9.88671875" style="2" bestFit="1" customWidth="1"/>
    <col min="2569" max="2570" width="9.109375" style="2"/>
    <col min="2571" max="2571" width="9.44140625" style="2" bestFit="1" customWidth="1"/>
    <col min="2572" max="2574" width="9.109375" style="2"/>
    <col min="2575" max="2575" width="7.88671875" style="2" bestFit="1" customWidth="1"/>
    <col min="2576" max="2576" width="7.109375" style="2" customWidth="1"/>
    <col min="2577" max="2577" width="7.88671875" style="2" bestFit="1" customWidth="1"/>
    <col min="2578" max="2817" width="9.109375" style="2"/>
    <col min="2818" max="2818" width="9.44140625" style="2" bestFit="1" customWidth="1"/>
    <col min="2819" max="2819" width="15" style="2" customWidth="1"/>
    <col min="2820" max="2820" width="14.6640625" style="2" bestFit="1" customWidth="1"/>
    <col min="2821" max="2821" width="10" style="2" customWidth="1"/>
    <col min="2822" max="2822" width="9.109375" style="2"/>
    <col min="2823" max="2823" width="5.109375" style="2" customWidth="1"/>
    <col min="2824" max="2824" width="9.88671875" style="2" bestFit="1" customWidth="1"/>
    <col min="2825" max="2826" width="9.109375" style="2"/>
    <col min="2827" max="2827" width="9.44140625" style="2" bestFit="1" customWidth="1"/>
    <col min="2828" max="2830" width="9.109375" style="2"/>
    <col min="2831" max="2831" width="7.88671875" style="2" bestFit="1" customWidth="1"/>
    <col min="2832" max="2832" width="7.109375" style="2" customWidth="1"/>
    <col min="2833" max="2833" width="7.88671875" style="2" bestFit="1" customWidth="1"/>
    <col min="2834" max="3073" width="9.109375" style="2"/>
    <col min="3074" max="3074" width="9.44140625" style="2" bestFit="1" customWidth="1"/>
    <col min="3075" max="3075" width="15" style="2" customWidth="1"/>
    <col min="3076" max="3076" width="14.6640625" style="2" bestFit="1" customWidth="1"/>
    <col min="3077" max="3077" width="10" style="2" customWidth="1"/>
    <col min="3078" max="3078" width="9.109375" style="2"/>
    <col min="3079" max="3079" width="5.109375" style="2" customWidth="1"/>
    <col min="3080" max="3080" width="9.88671875" style="2" bestFit="1" customWidth="1"/>
    <col min="3081" max="3082" width="9.109375" style="2"/>
    <col min="3083" max="3083" width="9.44140625" style="2" bestFit="1" customWidth="1"/>
    <col min="3084" max="3086" width="9.109375" style="2"/>
    <col min="3087" max="3087" width="7.88671875" style="2" bestFit="1" customWidth="1"/>
    <col min="3088" max="3088" width="7.109375" style="2" customWidth="1"/>
    <col min="3089" max="3089" width="7.88671875" style="2" bestFit="1" customWidth="1"/>
    <col min="3090" max="3329" width="9.109375" style="2"/>
    <col min="3330" max="3330" width="9.44140625" style="2" bestFit="1" customWidth="1"/>
    <col min="3331" max="3331" width="15" style="2" customWidth="1"/>
    <col min="3332" max="3332" width="14.6640625" style="2" bestFit="1" customWidth="1"/>
    <col min="3333" max="3333" width="10" style="2" customWidth="1"/>
    <col min="3334" max="3334" width="9.109375" style="2"/>
    <col min="3335" max="3335" width="5.109375" style="2" customWidth="1"/>
    <col min="3336" max="3336" width="9.88671875" style="2" bestFit="1" customWidth="1"/>
    <col min="3337" max="3338" width="9.109375" style="2"/>
    <col min="3339" max="3339" width="9.44140625" style="2" bestFit="1" customWidth="1"/>
    <col min="3340" max="3342" width="9.109375" style="2"/>
    <col min="3343" max="3343" width="7.88671875" style="2" bestFit="1" customWidth="1"/>
    <col min="3344" max="3344" width="7.109375" style="2" customWidth="1"/>
    <col min="3345" max="3345" width="7.88671875" style="2" bestFit="1" customWidth="1"/>
    <col min="3346" max="3585" width="9.109375" style="2"/>
    <col min="3586" max="3586" width="9.44140625" style="2" bestFit="1" customWidth="1"/>
    <col min="3587" max="3587" width="15" style="2" customWidth="1"/>
    <col min="3588" max="3588" width="14.6640625" style="2" bestFit="1" customWidth="1"/>
    <col min="3589" max="3589" width="10" style="2" customWidth="1"/>
    <col min="3590" max="3590" width="9.109375" style="2"/>
    <col min="3591" max="3591" width="5.109375" style="2" customWidth="1"/>
    <col min="3592" max="3592" width="9.88671875" style="2" bestFit="1" customWidth="1"/>
    <col min="3593" max="3594" width="9.109375" style="2"/>
    <col min="3595" max="3595" width="9.44140625" style="2" bestFit="1" customWidth="1"/>
    <col min="3596" max="3598" width="9.109375" style="2"/>
    <col min="3599" max="3599" width="7.88671875" style="2" bestFit="1" customWidth="1"/>
    <col min="3600" max="3600" width="7.109375" style="2" customWidth="1"/>
    <col min="3601" max="3601" width="7.88671875" style="2" bestFit="1" customWidth="1"/>
    <col min="3602" max="3841" width="9.109375" style="2"/>
    <col min="3842" max="3842" width="9.44140625" style="2" bestFit="1" customWidth="1"/>
    <col min="3843" max="3843" width="15" style="2" customWidth="1"/>
    <col min="3844" max="3844" width="14.6640625" style="2" bestFit="1" customWidth="1"/>
    <col min="3845" max="3845" width="10" style="2" customWidth="1"/>
    <col min="3846" max="3846" width="9.109375" style="2"/>
    <col min="3847" max="3847" width="5.109375" style="2" customWidth="1"/>
    <col min="3848" max="3848" width="9.88671875" style="2" bestFit="1" customWidth="1"/>
    <col min="3849" max="3850" width="9.109375" style="2"/>
    <col min="3851" max="3851" width="9.44140625" style="2" bestFit="1" customWidth="1"/>
    <col min="3852" max="3854" width="9.109375" style="2"/>
    <col min="3855" max="3855" width="7.88671875" style="2" bestFit="1" customWidth="1"/>
    <col min="3856" max="3856" width="7.109375" style="2" customWidth="1"/>
    <col min="3857" max="3857" width="7.88671875" style="2" bestFit="1" customWidth="1"/>
    <col min="3858" max="4097" width="9.109375" style="2"/>
    <col min="4098" max="4098" width="9.44140625" style="2" bestFit="1" customWidth="1"/>
    <col min="4099" max="4099" width="15" style="2" customWidth="1"/>
    <col min="4100" max="4100" width="14.6640625" style="2" bestFit="1" customWidth="1"/>
    <col min="4101" max="4101" width="10" style="2" customWidth="1"/>
    <col min="4102" max="4102" width="9.109375" style="2"/>
    <col min="4103" max="4103" width="5.109375" style="2" customWidth="1"/>
    <col min="4104" max="4104" width="9.88671875" style="2" bestFit="1" customWidth="1"/>
    <col min="4105" max="4106" width="9.109375" style="2"/>
    <col min="4107" max="4107" width="9.44140625" style="2" bestFit="1" customWidth="1"/>
    <col min="4108" max="4110" width="9.109375" style="2"/>
    <col min="4111" max="4111" width="7.88671875" style="2" bestFit="1" customWidth="1"/>
    <col min="4112" max="4112" width="7.109375" style="2" customWidth="1"/>
    <col min="4113" max="4113" width="7.88671875" style="2" bestFit="1" customWidth="1"/>
    <col min="4114" max="4353" width="9.109375" style="2"/>
    <col min="4354" max="4354" width="9.44140625" style="2" bestFit="1" customWidth="1"/>
    <col min="4355" max="4355" width="15" style="2" customWidth="1"/>
    <col min="4356" max="4356" width="14.6640625" style="2" bestFit="1" customWidth="1"/>
    <col min="4357" max="4357" width="10" style="2" customWidth="1"/>
    <col min="4358" max="4358" width="9.109375" style="2"/>
    <col min="4359" max="4359" width="5.109375" style="2" customWidth="1"/>
    <col min="4360" max="4360" width="9.88671875" style="2" bestFit="1" customWidth="1"/>
    <col min="4361" max="4362" width="9.109375" style="2"/>
    <col min="4363" max="4363" width="9.44140625" style="2" bestFit="1" customWidth="1"/>
    <col min="4364" max="4366" width="9.109375" style="2"/>
    <col min="4367" max="4367" width="7.88671875" style="2" bestFit="1" customWidth="1"/>
    <col min="4368" max="4368" width="7.109375" style="2" customWidth="1"/>
    <col min="4369" max="4369" width="7.88671875" style="2" bestFit="1" customWidth="1"/>
    <col min="4370" max="4609" width="9.109375" style="2"/>
    <col min="4610" max="4610" width="9.44140625" style="2" bestFit="1" customWidth="1"/>
    <col min="4611" max="4611" width="15" style="2" customWidth="1"/>
    <col min="4612" max="4612" width="14.6640625" style="2" bestFit="1" customWidth="1"/>
    <col min="4613" max="4613" width="10" style="2" customWidth="1"/>
    <col min="4614" max="4614" width="9.109375" style="2"/>
    <col min="4615" max="4615" width="5.109375" style="2" customWidth="1"/>
    <col min="4616" max="4616" width="9.88671875" style="2" bestFit="1" customWidth="1"/>
    <col min="4617" max="4618" width="9.109375" style="2"/>
    <col min="4619" max="4619" width="9.44140625" style="2" bestFit="1" customWidth="1"/>
    <col min="4620" max="4622" width="9.109375" style="2"/>
    <col min="4623" max="4623" width="7.88671875" style="2" bestFit="1" customWidth="1"/>
    <col min="4624" max="4624" width="7.109375" style="2" customWidth="1"/>
    <col min="4625" max="4625" width="7.88671875" style="2" bestFit="1" customWidth="1"/>
    <col min="4626" max="4865" width="9.109375" style="2"/>
    <col min="4866" max="4866" width="9.44140625" style="2" bestFit="1" customWidth="1"/>
    <col min="4867" max="4867" width="15" style="2" customWidth="1"/>
    <col min="4868" max="4868" width="14.6640625" style="2" bestFit="1" customWidth="1"/>
    <col min="4869" max="4869" width="10" style="2" customWidth="1"/>
    <col min="4870" max="4870" width="9.109375" style="2"/>
    <col min="4871" max="4871" width="5.109375" style="2" customWidth="1"/>
    <col min="4872" max="4872" width="9.88671875" style="2" bestFit="1" customWidth="1"/>
    <col min="4873" max="4874" width="9.109375" style="2"/>
    <col min="4875" max="4875" width="9.44140625" style="2" bestFit="1" customWidth="1"/>
    <col min="4876" max="4878" width="9.109375" style="2"/>
    <col min="4879" max="4879" width="7.88671875" style="2" bestFit="1" customWidth="1"/>
    <col min="4880" max="4880" width="7.109375" style="2" customWidth="1"/>
    <col min="4881" max="4881" width="7.88671875" style="2" bestFit="1" customWidth="1"/>
    <col min="4882" max="5121" width="9.109375" style="2"/>
    <col min="5122" max="5122" width="9.44140625" style="2" bestFit="1" customWidth="1"/>
    <col min="5123" max="5123" width="15" style="2" customWidth="1"/>
    <col min="5124" max="5124" width="14.6640625" style="2" bestFit="1" customWidth="1"/>
    <col min="5125" max="5125" width="10" style="2" customWidth="1"/>
    <col min="5126" max="5126" width="9.109375" style="2"/>
    <col min="5127" max="5127" width="5.109375" style="2" customWidth="1"/>
    <col min="5128" max="5128" width="9.88671875" style="2" bestFit="1" customWidth="1"/>
    <col min="5129" max="5130" width="9.109375" style="2"/>
    <col min="5131" max="5131" width="9.44140625" style="2" bestFit="1" customWidth="1"/>
    <col min="5132" max="5134" width="9.109375" style="2"/>
    <col min="5135" max="5135" width="7.88671875" style="2" bestFit="1" customWidth="1"/>
    <col min="5136" max="5136" width="7.109375" style="2" customWidth="1"/>
    <col min="5137" max="5137" width="7.88671875" style="2" bestFit="1" customWidth="1"/>
    <col min="5138" max="5377" width="9.109375" style="2"/>
    <col min="5378" max="5378" width="9.44140625" style="2" bestFit="1" customWidth="1"/>
    <col min="5379" max="5379" width="15" style="2" customWidth="1"/>
    <col min="5380" max="5380" width="14.6640625" style="2" bestFit="1" customWidth="1"/>
    <col min="5381" max="5381" width="10" style="2" customWidth="1"/>
    <col min="5382" max="5382" width="9.109375" style="2"/>
    <col min="5383" max="5383" width="5.109375" style="2" customWidth="1"/>
    <col min="5384" max="5384" width="9.88671875" style="2" bestFit="1" customWidth="1"/>
    <col min="5385" max="5386" width="9.109375" style="2"/>
    <col min="5387" max="5387" width="9.44140625" style="2" bestFit="1" customWidth="1"/>
    <col min="5388" max="5390" width="9.109375" style="2"/>
    <col min="5391" max="5391" width="7.88671875" style="2" bestFit="1" customWidth="1"/>
    <col min="5392" max="5392" width="7.109375" style="2" customWidth="1"/>
    <col min="5393" max="5393" width="7.88671875" style="2" bestFit="1" customWidth="1"/>
    <col min="5394" max="5633" width="9.109375" style="2"/>
    <col min="5634" max="5634" width="9.44140625" style="2" bestFit="1" customWidth="1"/>
    <col min="5635" max="5635" width="15" style="2" customWidth="1"/>
    <col min="5636" max="5636" width="14.6640625" style="2" bestFit="1" customWidth="1"/>
    <col min="5637" max="5637" width="10" style="2" customWidth="1"/>
    <col min="5638" max="5638" width="9.109375" style="2"/>
    <col min="5639" max="5639" width="5.109375" style="2" customWidth="1"/>
    <col min="5640" max="5640" width="9.88671875" style="2" bestFit="1" customWidth="1"/>
    <col min="5641" max="5642" width="9.109375" style="2"/>
    <col min="5643" max="5643" width="9.44140625" style="2" bestFit="1" customWidth="1"/>
    <col min="5644" max="5646" width="9.109375" style="2"/>
    <col min="5647" max="5647" width="7.88671875" style="2" bestFit="1" customWidth="1"/>
    <col min="5648" max="5648" width="7.109375" style="2" customWidth="1"/>
    <col min="5649" max="5649" width="7.88671875" style="2" bestFit="1" customWidth="1"/>
    <col min="5650" max="5889" width="9.109375" style="2"/>
    <col min="5890" max="5890" width="9.44140625" style="2" bestFit="1" customWidth="1"/>
    <col min="5891" max="5891" width="15" style="2" customWidth="1"/>
    <col min="5892" max="5892" width="14.6640625" style="2" bestFit="1" customWidth="1"/>
    <col min="5893" max="5893" width="10" style="2" customWidth="1"/>
    <col min="5894" max="5894" width="9.109375" style="2"/>
    <col min="5895" max="5895" width="5.109375" style="2" customWidth="1"/>
    <col min="5896" max="5896" width="9.88671875" style="2" bestFit="1" customWidth="1"/>
    <col min="5897" max="5898" width="9.109375" style="2"/>
    <col min="5899" max="5899" width="9.44140625" style="2" bestFit="1" customWidth="1"/>
    <col min="5900" max="5902" width="9.109375" style="2"/>
    <col min="5903" max="5903" width="7.88671875" style="2" bestFit="1" customWidth="1"/>
    <col min="5904" max="5904" width="7.109375" style="2" customWidth="1"/>
    <col min="5905" max="5905" width="7.88671875" style="2" bestFit="1" customWidth="1"/>
    <col min="5906" max="6145" width="9.109375" style="2"/>
    <col min="6146" max="6146" width="9.44140625" style="2" bestFit="1" customWidth="1"/>
    <col min="6147" max="6147" width="15" style="2" customWidth="1"/>
    <col min="6148" max="6148" width="14.6640625" style="2" bestFit="1" customWidth="1"/>
    <col min="6149" max="6149" width="10" style="2" customWidth="1"/>
    <col min="6150" max="6150" width="9.109375" style="2"/>
    <col min="6151" max="6151" width="5.109375" style="2" customWidth="1"/>
    <col min="6152" max="6152" width="9.88671875" style="2" bestFit="1" customWidth="1"/>
    <col min="6153" max="6154" width="9.109375" style="2"/>
    <col min="6155" max="6155" width="9.44140625" style="2" bestFit="1" customWidth="1"/>
    <col min="6156" max="6158" width="9.109375" style="2"/>
    <col min="6159" max="6159" width="7.88671875" style="2" bestFit="1" customWidth="1"/>
    <col min="6160" max="6160" width="7.109375" style="2" customWidth="1"/>
    <col min="6161" max="6161" width="7.88671875" style="2" bestFit="1" customWidth="1"/>
    <col min="6162" max="6401" width="9.109375" style="2"/>
    <col min="6402" max="6402" width="9.44140625" style="2" bestFit="1" customWidth="1"/>
    <col min="6403" max="6403" width="15" style="2" customWidth="1"/>
    <col min="6404" max="6404" width="14.6640625" style="2" bestFit="1" customWidth="1"/>
    <col min="6405" max="6405" width="10" style="2" customWidth="1"/>
    <col min="6406" max="6406" width="9.109375" style="2"/>
    <col min="6407" max="6407" width="5.109375" style="2" customWidth="1"/>
    <col min="6408" max="6408" width="9.88671875" style="2" bestFit="1" customWidth="1"/>
    <col min="6409" max="6410" width="9.109375" style="2"/>
    <col min="6411" max="6411" width="9.44140625" style="2" bestFit="1" customWidth="1"/>
    <col min="6412" max="6414" width="9.109375" style="2"/>
    <col min="6415" max="6415" width="7.88671875" style="2" bestFit="1" customWidth="1"/>
    <col min="6416" max="6416" width="7.109375" style="2" customWidth="1"/>
    <col min="6417" max="6417" width="7.88671875" style="2" bestFit="1" customWidth="1"/>
    <col min="6418" max="6657" width="9.109375" style="2"/>
    <col min="6658" max="6658" width="9.44140625" style="2" bestFit="1" customWidth="1"/>
    <col min="6659" max="6659" width="15" style="2" customWidth="1"/>
    <col min="6660" max="6660" width="14.6640625" style="2" bestFit="1" customWidth="1"/>
    <col min="6661" max="6661" width="10" style="2" customWidth="1"/>
    <col min="6662" max="6662" width="9.109375" style="2"/>
    <col min="6663" max="6663" width="5.109375" style="2" customWidth="1"/>
    <col min="6664" max="6664" width="9.88671875" style="2" bestFit="1" customWidth="1"/>
    <col min="6665" max="6666" width="9.109375" style="2"/>
    <col min="6667" max="6667" width="9.44140625" style="2" bestFit="1" customWidth="1"/>
    <col min="6668" max="6670" width="9.109375" style="2"/>
    <col min="6671" max="6671" width="7.88671875" style="2" bestFit="1" customWidth="1"/>
    <col min="6672" max="6672" width="7.109375" style="2" customWidth="1"/>
    <col min="6673" max="6673" width="7.88671875" style="2" bestFit="1" customWidth="1"/>
    <col min="6674" max="6913" width="9.109375" style="2"/>
    <col min="6914" max="6914" width="9.44140625" style="2" bestFit="1" customWidth="1"/>
    <col min="6915" max="6915" width="15" style="2" customWidth="1"/>
    <col min="6916" max="6916" width="14.6640625" style="2" bestFit="1" customWidth="1"/>
    <col min="6917" max="6917" width="10" style="2" customWidth="1"/>
    <col min="6918" max="6918" width="9.109375" style="2"/>
    <col min="6919" max="6919" width="5.109375" style="2" customWidth="1"/>
    <col min="6920" max="6920" width="9.88671875" style="2" bestFit="1" customWidth="1"/>
    <col min="6921" max="6922" width="9.109375" style="2"/>
    <col min="6923" max="6923" width="9.44140625" style="2" bestFit="1" customWidth="1"/>
    <col min="6924" max="6926" width="9.109375" style="2"/>
    <col min="6927" max="6927" width="7.88671875" style="2" bestFit="1" customWidth="1"/>
    <col min="6928" max="6928" width="7.109375" style="2" customWidth="1"/>
    <col min="6929" max="6929" width="7.88671875" style="2" bestFit="1" customWidth="1"/>
    <col min="6930" max="7169" width="9.109375" style="2"/>
    <col min="7170" max="7170" width="9.44140625" style="2" bestFit="1" customWidth="1"/>
    <col min="7171" max="7171" width="15" style="2" customWidth="1"/>
    <col min="7172" max="7172" width="14.6640625" style="2" bestFit="1" customWidth="1"/>
    <col min="7173" max="7173" width="10" style="2" customWidth="1"/>
    <col min="7174" max="7174" width="9.109375" style="2"/>
    <col min="7175" max="7175" width="5.109375" style="2" customWidth="1"/>
    <col min="7176" max="7176" width="9.88671875" style="2" bestFit="1" customWidth="1"/>
    <col min="7177" max="7178" width="9.109375" style="2"/>
    <col min="7179" max="7179" width="9.44140625" style="2" bestFit="1" customWidth="1"/>
    <col min="7180" max="7182" width="9.109375" style="2"/>
    <col min="7183" max="7183" width="7.88671875" style="2" bestFit="1" customWidth="1"/>
    <col min="7184" max="7184" width="7.109375" style="2" customWidth="1"/>
    <col min="7185" max="7185" width="7.88671875" style="2" bestFit="1" customWidth="1"/>
    <col min="7186" max="7425" width="9.109375" style="2"/>
    <col min="7426" max="7426" width="9.44140625" style="2" bestFit="1" customWidth="1"/>
    <col min="7427" max="7427" width="15" style="2" customWidth="1"/>
    <col min="7428" max="7428" width="14.6640625" style="2" bestFit="1" customWidth="1"/>
    <col min="7429" max="7429" width="10" style="2" customWidth="1"/>
    <col min="7430" max="7430" width="9.109375" style="2"/>
    <col min="7431" max="7431" width="5.109375" style="2" customWidth="1"/>
    <col min="7432" max="7432" width="9.88671875" style="2" bestFit="1" customWidth="1"/>
    <col min="7433" max="7434" width="9.109375" style="2"/>
    <col min="7435" max="7435" width="9.44140625" style="2" bestFit="1" customWidth="1"/>
    <col min="7436" max="7438" width="9.109375" style="2"/>
    <col min="7439" max="7439" width="7.88671875" style="2" bestFit="1" customWidth="1"/>
    <col min="7440" max="7440" width="7.109375" style="2" customWidth="1"/>
    <col min="7441" max="7441" width="7.88671875" style="2" bestFit="1" customWidth="1"/>
    <col min="7442" max="7681" width="9.109375" style="2"/>
    <col min="7682" max="7682" width="9.44140625" style="2" bestFit="1" customWidth="1"/>
    <col min="7683" max="7683" width="15" style="2" customWidth="1"/>
    <col min="7684" max="7684" width="14.6640625" style="2" bestFit="1" customWidth="1"/>
    <col min="7685" max="7685" width="10" style="2" customWidth="1"/>
    <col min="7686" max="7686" width="9.109375" style="2"/>
    <col min="7687" max="7687" width="5.109375" style="2" customWidth="1"/>
    <col min="7688" max="7688" width="9.88671875" style="2" bestFit="1" customWidth="1"/>
    <col min="7689" max="7690" width="9.109375" style="2"/>
    <col min="7691" max="7691" width="9.44140625" style="2" bestFit="1" customWidth="1"/>
    <col min="7692" max="7694" width="9.109375" style="2"/>
    <col min="7695" max="7695" width="7.88671875" style="2" bestFit="1" customWidth="1"/>
    <col min="7696" max="7696" width="7.109375" style="2" customWidth="1"/>
    <col min="7697" max="7697" width="7.88671875" style="2" bestFit="1" customWidth="1"/>
    <col min="7698" max="7937" width="9.109375" style="2"/>
    <col min="7938" max="7938" width="9.44140625" style="2" bestFit="1" customWidth="1"/>
    <col min="7939" max="7939" width="15" style="2" customWidth="1"/>
    <col min="7940" max="7940" width="14.6640625" style="2" bestFit="1" customWidth="1"/>
    <col min="7941" max="7941" width="10" style="2" customWidth="1"/>
    <col min="7942" max="7942" width="9.109375" style="2"/>
    <col min="7943" max="7943" width="5.109375" style="2" customWidth="1"/>
    <col min="7944" max="7944" width="9.88671875" style="2" bestFit="1" customWidth="1"/>
    <col min="7945" max="7946" width="9.109375" style="2"/>
    <col min="7947" max="7947" width="9.44140625" style="2" bestFit="1" customWidth="1"/>
    <col min="7948" max="7950" width="9.109375" style="2"/>
    <col min="7951" max="7951" width="7.88671875" style="2" bestFit="1" customWidth="1"/>
    <col min="7952" max="7952" width="7.109375" style="2" customWidth="1"/>
    <col min="7953" max="7953" width="7.88671875" style="2" bestFit="1" customWidth="1"/>
    <col min="7954" max="8193" width="9.109375" style="2"/>
    <col min="8194" max="8194" width="9.44140625" style="2" bestFit="1" customWidth="1"/>
    <col min="8195" max="8195" width="15" style="2" customWidth="1"/>
    <col min="8196" max="8196" width="14.6640625" style="2" bestFit="1" customWidth="1"/>
    <col min="8197" max="8197" width="10" style="2" customWidth="1"/>
    <col min="8198" max="8198" width="9.109375" style="2"/>
    <col min="8199" max="8199" width="5.109375" style="2" customWidth="1"/>
    <col min="8200" max="8200" width="9.88671875" style="2" bestFit="1" customWidth="1"/>
    <col min="8201" max="8202" width="9.109375" style="2"/>
    <col min="8203" max="8203" width="9.44140625" style="2" bestFit="1" customWidth="1"/>
    <col min="8204" max="8206" width="9.109375" style="2"/>
    <col min="8207" max="8207" width="7.88671875" style="2" bestFit="1" customWidth="1"/>
    <col min="8208" max="8208" width="7.109375" style="2" customWidth="1"/>
    <col min="8209" max="8209" width="7.88671875" style="2" bestFit="1" customWidth="1"/>
    <col min="8210" max="8449" width="9.109375" style="2"/>
    <col min="8450" max="8450" width="9.44140625" style="2" bestFit="1" customWidth="1"/>
    <col min="8451" max="8451" width="15" style="2" customWidth="1"/>
    <col min="8452" max="8452" width="14.6640625" style="2" bestFit="1" customWidth="1"/>
    <col min="8453" max="8453" width="10" style="2" customWidth="1"/>
    <col min="8454" max="8454" width="9.109375" style="2"/>
    <col min="8455" max="8455" width="5.109375" style="2" customWidth="1"/>
    <col min="8456" max="8456" width="9.88671875" style="2" bestFit="1" customWidth="1"/>
    <col min="8457" max="8458" width="9.109375" style="2"/>
    <col min="8459" max="8459" width="9.44140625" style="2" bestFit="1" customWidth="1"/>
    <col min="8460" max="8462" width="9.109375" style="2"/>
    <col min="8463" max="8463" width="7.88671875" style="2" bestFit="1" customWidth="1"/>
    <col min="8464" max="8464" width="7.109375" style="2" customWidth="1"/>
    <col min="8465" max="8465" width="7.88671875" style="2" bestFit="1" customWidth="1"/>
    <col min="8466" max="8705" width="9.109375" style="2"/>
    <col min="8706" max="8706" width="9.44140625" style="2" bestFit="1" customWidth="1"/>
    <col min="8707" max="8707" width="15" style="2" customWidth="1"/>
    <col min="8708" max="8708" width="14.6640625" style="2" bestFit="1" customWidth="1"/>
    <col min="8709" max="8709" width="10" style="2" customWidth="1"/>
    <col min="8710" max="8710" width="9.109375" style="2"/>
    <col min="8711" max="8711" width="5.109375" style="2" customWidth="1"/>
    <col min="8712" max="8712" width="9.88671875" style="2" bestFit="1" customWidth="1"/>
    <col min="8713" max="8714" width="9.109375" style="2"/>
    <col min="8715" max="8715" width="9.44140625" style="2" bestFit="1" customWidth="1"/>
    <col min="8716" max="8718" width="9.109375" style="2"/>
    <col min="8719" max="8719" width="7.88671875" style="2" bestFit="1" customWidth="1"/>
    <col min="8720" max="8720" width="7.109375" style="2" customWidth="1"/>
    <col min="8721" max="8721" width="7.88671875" style="2" bestFit="1" customWidth="1"/>
    <col min="8722" max="8961" width="9.109375" style="2"/>
    <col min="8962" max="8962" width="9.44140625" style="2" bestFit="1" customWidth="1"/>
    <col min="8963" max="8963" width="15" style="2" customWidth="1"/>
    <col min="8964" max="8964" width="14.6640625" style="2" bestFit="1" customWidth="1"/>
    <col min="8965" max="8965" width="10" style="2" customWidth="1"/>
    <col min="8966" max="8966" width="9.109375" style="2"/>
    <col min="8967" max="8967" width="5.109375" style="2" customWidth="1"/>
    <col min="8968" max="8968" width="9.88671875" style="2" bestFit="1" customWidth="1"/>
    <col min="8969" max="8970" width="9.109375" style="2"/>
    <col min="8971" max="8971" width="9.44140625" style="2" bestFit="1" customWidth="1"/>
    <col min="8972" max="8974" width="9.109375" style="2"/>
    <col min="8975" max="8975" width="7.88671875" style="2" bestFit="1" customWidth="1"/>
    <col min="8976" max="8976" width="7.109375" style="2" customWidth="1"/>
    <col min="8977" max="8977" width="7.88671875" style="2" bestFit="1" customWidth="1"/>
    <col min="8978" max="9217" width="9.109375" style="2"/>
    <col min="9218" max="9218" width="9.44140625" style="2" bestFit="1" customWidth="1"/>
    <col min="9219" max="9219" width="15" style="2" customWidth="1"/>
    <col min="9220" max="9220" width="14.6640625" style="2" bestFit="1" customWidth="1"/>
    <col min="9221" max="9221" width="10" style="2" customWidth="1"/>
    <col min="9222" max="9222" width="9.109375" style="2"/>
    <col min="9223" max="9223" width="5.109375" style="2" customWidth="1"/>
    <col min="9224" max="9224" width="9.88671875" style="2" bestFit="1" customWidth="1"/>
    <col min="9225" max="9226" width="9.109375" style="2"/>
    <col min="9227" max="9227" width="9.44140625" style="2" bestFit="1" customWidth="1"/>
    <col min="9228" max="9230" width="9.109375" style="2"/>
    <col min="9231" max="9231" width="7.88671875" style="2" bestFit="1" customWidth="1"/>
    <col min="9232" max="9232" width="7.109375" style="2" customWidth="1"/>
    <col min="9233" max="9233" width="7.88671875" style="2" bestFit="1" customWidth="1"/>
    <col min="9234" max="9473" width="9.109375" style="2"/>
    <col min="9474" max="9474" width="9.44140625" style="2" bestFit="1" customWidth="1"/>
    <col min="9475" max="9475" width="15" style="2" customWidth="1"/>
    <col min="9476" max="9476" width="14.6640625" style="2" bestFit="1" customWidth="1"/>
    <col min="9477" max="9477" width="10" style="2" customWidth="1"/>
    <col min="9478" max="9478" width="9.109375" style="2"/>
    <col min="9479" max="9479" width="5.109375" style="2" customWidth="1"/>
    <col min="9480" max="9480" width="9.88671875" style="2" bestFit="1" customWidth="1"/>
    <col min="9481" max="9482" width="9.109375" style="2"/>
    <col min="9483" max="9483" width="9.44140625" style="2" bestFit="1" customWidth="1"/>
    <col min="9484" max="9486" width="9.109375" style="2"/>
    <col min="9487" max="9487" width="7.88671875" style="2" bestFit="1" customWidth="1"/>
    <col min="9488" max="9488" width="7.109375" style="2" customWidth="1"/>
    <col min="9489" max="9489" width="7.88671875" style="2" bestFit="1" customWidth="1"/>
    <col min="9490" max="9729" width="9.109375" style="2"/>
    <col min="9730" max="9730" width="9.44140625" style="2" bestFit="1" customWidth="1"/>
    <col min="9731" max="9731" width="15" style="2" customWidth="1"/>
    <col min="9732" max="9732" width="14.6640625" style="2" bestFit="1" customWidth="1"/>
    <col min="9733" max="9733" width="10" style="2" customWidth="1"/>
    <col min="9734" max="9734" width="9.109375" style="2"/>
    <col min="9735" max="9735" width="5.109375" style="2" customWidth="1"/>
    <col min="9736" max="9736" width="9.88671875" style="2" bestFit="1" customWidth="1"/>
    <col min="9737" max="9738" width="9.109375" style="2"/>
    <col min="9739" max="9739" width="9.44140625" style="2" bestFit="1" customWidth="1"/>
    <col min="9740" max="9742" width="9.109375" style="2"/>
    <col min="9743" max="9743" width="7.88671875" style="2" bestFit="1" customWidth="1"/>
    <col min="9744" max="9744" width="7.109375" style="2" customWidth="1"/>
    <col min="9745" max="9745" width="7.88671875" style="2" bestFit="1" customWidth="1"/>
    <col min="9746" max="9985" width="9.109375" style="2"/>
    <col min="9986" max="9986" width="9.44140625" style="2" bestFit="1" customWidth="1"/>
    <col min="9987" max="9987" width="15" style="2" customWidth="1"/>
    <col min="9988" max="9988" width="14.6640625" style="2" bestFit="1" customWidth="1"/>
    <col min="9989" max="9989" width="10" style="2" customWidth="1"/>
    <col min="9990" max="9990" width="9.109375" style="2"/>
    <col min="9991" max="9991" width="5.109375" style="2" customWidth="1"/>
    <col min="9992" max="9992" width="9.88671875" style="2" bestFit="1" customWidth="1"/>
    <col min="9993" max="9994" width="9.109375" style="2"/>
    <col min="9995" max="9995" width="9.44140625" style="2" bestFit="1" customWidth="1"/>
    <col min="9996" max="9998" width="9.109375" style="2"/>
    <col min="9999" max="9999" width="7.88671875" style="2" bestFit="1" customWidth="1"/>
    <col min="10000" max="10000" width="7.109375" style="2" customWidth="1"/>
    <col min="10001" max="10001" width="7.88671875" style="2" bestFit="1" customWidth="1"/>
    <col min="10002" max="10241" width="9.109375" style="2"/>
    <col min="10242" max="10242" width="9.44140625" style="2" bestFit="1" customWidth="1"/>
    <col min="10243" max="10243" width="15" style="2" customWidth="1"/>
    <col min="10244" max="10244" width="14.6640625" style="2" bestFit="1" customWidth="1"/>
    <col min="10245" max="10245" width="10" style="2" customWidth="1"/>
    <col min="10246" max="10246" width="9.109375" style="2"/>
    <col min="10247" max="10247" width="5.109375" style="2" customWidth="1"/>
    <col min="10248" max="10248" width="9.88671875" style="2" bestFit="1" customWidth="1"/>
    <col min="10249" max="10250" width="9.109375" style="2"/>
    <col min="10251" max="10251" width="9.44140625" style="2" bestFit="1" customWidth="1"/>
    <col min="10252" max="10254" width="9.109375" style="2"/>
    <col min="10255" max="10255" width="7.88671875" style="2" bestFit="1" customWidth="1"/>
    <col min="10256" max="10256" width="7.109375" style="2" customWidth="1"/>
    <col min="10257" max="10257" width="7.88671875" style="2" bestFit="1" customWidth="1"/>
    <col min="10258" max="10497" width="9.109375" style="2"/>
    <col min="10498" max="10498" width="9.44140625" style="2" bestFit="1" customWidth="1"/>
    <col min="10499" max="10499" width="15" style="2" customWidth="1"/>
    <col min="10500" max="10500" width="14.6640625" style="2" bestFit="1" customWidth="1"/>
    <col min="10501" max="10501" width="10" style="2" customWidth="1"/>
    <col min="10502" max="10502" width="9.109375" style="2"/>
    <col min="10503" max="10503" width="5.109375" style="2" customWidth="1"/>
    <col min="10504" max="10504" width="9.88671875" style="2" bestFit="1" customWidth="1"/>
    <col min="10505" max="10506" width="9.109375" style="2"/>
    <col min="10507" max="10507" width="9.44140625" style="2" bestFit="1" customWidth="1"/>
    <col min="10508" max="10510" width="9.109375" style="2"/>
    <col min="10511" max="10511" width="7.88671875" style="2" bestFit="1" customWidth="1"/>
    <col min="10512" max="10512" width="7.109375" style="2" customWidth="1"/>
    <col min="10513" max="10513" width="7.88671875" style="2" bestFit="1" customWidth="1"/>
    <col min="10514" max="10753" width="9.109375" style="2"/>
    <col min="10754" max="10754" width="9.44140625" style="2" bestFit="1" customWidth="1"/>
    <col min="10755" max="10755" width="15" style="2" customWidth="1"/>
    <col min="10756" max="10756" width="14.6640625" style="2" bestFit="1" customWidth="1"/>
    <col min="10757" max="10757" width="10" style="2" customWidth="1"/>
    <col min="10758" max="10758" width="9.109375" style="2"/>
    <col min="10759" max="10759" width="5.109375" style="2" customWidth="1"/>
    <col min="10760" max="10760" width="9.88671875" style="2" bestFit="1" customWidth="1"/>
    <col min="10761" max="10762" width="9.109375" style="2"/>
    <col min="10763" max="10763" width="9.44140625" style="2" bestFit="1" customWidth="1"/>
    <col min="10764" max="10766" width="9.109375" style="2"/>
    <col min="10767" max="10767" width="7.88671875" style="2" bestFit="1" customWidth="1"/>
    <col min="10768" max="10768" width="7.109375" style="2" customWidth="1"/>
    <col min="10769" max="10769" width="7.88671875" style="2" bestFit="1" customWidth="1"/>
    <col min="10770" max="11009" width="9.109375" style="2"/>
    <col min="11010" max="11010" width="9.44140625" style="2" bestFit="1" customWidth="1"/>
    <col min="11011" max="11011" width="15" style="2" customWidth="1"/>
    <col min="11012" max="11012" width="14.6640625" style="2" bestFit="1" customWidth="1"/>
    <col min="11013" max="11013" width="10" style="2" customWidth="1"/>
    <col min="11014" max="11014" width="9.109375" style="2"/>
    <col min="11015" max="11015" width="5.109375" style="2" customWidth="1"/>
    <col min="11016" max="11016" width="9.88671875" style="2" bestFit="1" customWidth="1"/>
    <col min="11017" max="11018" width="9.109375" style="2"/>
    <col min="11019" max="11019" width="9.44140625" style="2" bestFit="1" customWidth="1"/>
    <col min="11020" max="11022" width="9.109375" style="2"/>
    <col min="11023" max="11023" width="7.88671875" style="2" bestFit="1" customWidth="1"/>
    <col min="11024" max="11024" width="7.109375" style="2" customWidth="1"/>
    <col min="11025" max="11025" width="7.88671875" style="2" bestFit="1" customWidth="1"/>
    <col min="11026" max="11265" width="9.109375" style="2"/>
    <col min="11266" max="11266" width="9.44140625" style="2" bestFit="1" customWidth="1"/>
    <col min="11267" max="11267" width="15" style="2" customWidth="1"/>
    <col min="11268" max="11268" width="14.6640625" style="2" bestFit="1" customWidth="1"/>
    <col min="11269" max="11269" width="10" style="2" customWidth="1"/>
    <col min="11270" max="11270" width="9.109375" style="2"/>
    <col min="11271" max="11271" width="5.109375" style="2" customWidth="1"/>
    <col min="11272" max="11272" width="9.88671875" style="2" bestFit="1" customWidth="1"/>
    <col min="11273" max="11274" width="9.109375" style="2"/>
    <col min="11275" max="11275" width="9.44140625" style="2" bestFit="1" customWidth="1"/>
    <col min="11276" max="11278" width="9.109375" style="2"/>
    <col min="11279" max="11279" width="7.88671875" style="2" bestFit="1" customWidth="1"/>
    <col min="11280" max="11280" width="7.109375" style="2" customWidth="1"/>
    <col min="11281" max="11281" width="7.88671875" style="2" bestFit="1" customWidth="1"/>
    <col min="11282" max="11521" width="9.109375" style="2"/>
    <col min="11522" max="11522" width="9.44140625" style="2" bestFit="1" customWidth="1"/>
    <col min="11523" max="11523" width="15" style="2" customWidth="1"/>
    <col min="11524" max="11524" width="14.6640625" style="2" bestFit="1" customWidth="1"/>
    <col min="11525" max="11525" width="10" style="2" customWidth="1"/>
    <col min="11526" max="11526" width="9.109375" style="2"/>
    <col min="11527" max="11527" width="5.109375" style="2" customWidth="1"/>
    <col min="11528" max="11528" width="9.88671875" style="2" bestFit="1" customWidth="1"/>
    <col min="11529" max="11530" width="9.109375" style="2"/>
    <col min="11531" max="11531" width="9.44140625" style="2" bestFit="1" customWidth="1"/>
    <col min="11532" max="11534" width="9.109375" style="2"/>
    <col min="11535" max="11535" width="7.88671875" style="2" bestFit="1" customWidth="1"/>
    <col min="11536" max="11536" width="7.109375" style="2" customWidth="1"/>
    <col min="11537" max="11537" width="7.88671875" style="2" bestFit="1" customWidth="1"/>
    <col min="11538" max="11777" width="9.109375" style="2"/>
    <col min="11778" max="11778" width="9.44140625" style="2" bestFit="1" customWidth="1"/>
    <col min="11779" max="11779" width="15" style="2" customWidth="1"/>
    <col min="11780" max="11780" width="14.6640625" style="2" bestFit="1" customWidth="1"/>
    <col min="11781" max="11781" width="10" style="2" customWidth="1"/>
    <col min="11782" max="11782" width="9.109375" style="2"/>
    <col min="11783" max="11783" width="5.109375" style="2" customWidth="1"/>
    <col min="11784" max="11784" width="9.88671875" style="2" bestFit="1" customWidth="1"/>
    <col min="11785" max="11786" width="9.109375" style="2"/>
    <col min="11787" max="11787" width="9.44140625" style="2" bestFit="1" customWidth="1"/>
    <col min="11788" max="11790" width="9.109375" style="2"/>
    <col min="11791" max="11791" width="7.88671875" style="2" bestFit="1" customWidth="1"/>
    <col min="11792" max="11792" width="7.109375" style="2" customWidth="1"/>
    <col min="11793" max="11793" width="7.88671875" style="2" bestFit="1" customWidth="1"/>
    <col min="11794" max="12033" width="9.109375" style="2"/>
    <col min="12034" max="12034" width="9.44140625" style="2" bestFit="1" customWidth="1"/>
    <col min="12035" max="12035" width="15" style="2" customWidth="1"/>
    <col min="12036" max="12036" width="14.6640625" style="2" bestFit="1" customWidth="1"/>
    <col min="12037" max="12037" width="10" style="2" customWidth="1"/>
    <col min="12038" max="12038" width="9.109375" style="2"/>
    <col min="12039" max="12039" width="5.109375" style="2" customWidth="1"/>
    <col min="12040" max="12040" width="9.88671875" style="2" bestFit="1" customWidth="1"/>
    <col min="12041" max="12042" width="9.109375" style="2"/>
    <col min="12043" max="12043" width="9.44140625" style="2" bestFit="1" customWidth="1"/>
    <col min="12044" max="12046" width="9.109375" style="2"/>
    <col min="12047" max="12047" width="7.88671875" style="2" bestFit="1" customWidth="1"/>
    <col min="12048" max="12048" width="7.109375" style="2" customWidth="1"/>
    <col min="12049" max="12049" width="7.88671875" style="2" bestFit="1" customWidth="1"/>
    <col min="12050" max="12289" width="9.109375" style="2"/>
    <col min="12290" max="12290" width="9.44140625" style="2" bestFit="1" customWidth="1"/>
    <col min="12291" max="12291" width="15" style="2" customWidth="1"/>
    <col min="12292" max="12292" width="14.6640625" style="2" bestFit="1" customWidth="1"/>
    <col min="12293" max="12293" width="10" style="2" customWidth="1"/>
    <col min="12294" max="12294" width="9.109375" style="2"/>
    <col min="12295" max="12295" width="5.109375" style="2" customWidth="1"/>
    <col min="12296" max="12296" width="9.88671875" style="2" bestFit="1" customWidth="1"/>
    <col min="12297" max="12298" width="9.109375" style="2"/>
    <col min="12299" max="12299" width="9.44140625" style="2" bestFit="1" customWidth="1"/>
    <col min="12300" max="12302" width="9.109375" style="2"/>
    <col min="12303" max="12303" width="7.88671875" style="2" bestFit="1" customWidth="1"/>
    <col min="12304" max="12304" width="7.109375" style="2" customWidth="1"/>
    <col min="12305" max="12305" width="7.88671875" style="2" bestFit="1" customWidth="1"/>
    <col min="12306" max="12545" width="9.109375" style="2"/>
    <col min="12546" max="12546" width="9.44140625" style="2" bestFit="1" customWidth="1"/>
    <col min="12547" max="12547" width="15" style="2" customWidth="1"/>
    <col min="12548" max="12548" width="14.6640625" style="2" bestFit="1" customWidth="1"/>
    <col min="12549" max="12549" width="10" style="2" customWidth="1"/>
    <col min="12550" max="12550" width="9.109375" style="2"/>
    <col min="12551" max="12551" width="5.109375" style="2" customWidth="1"/>
    <col min="12552" max="12552" width="9.88671875" style="2" bestFit="1" customWidth="1"/>
    <col min="12553" max="12554" width="9.109375" style="2"/>
    <col min="12555" max="12555" width="9.44140625" style="2" bestFit="1" customWidth="1"/>
    <col min="12556" max="12558" width="9.109375" style="2"/>
    <col min="12559" max="12559" width="7.88671875" style="2" bestFit="1" customWidth="1"/>
    <col min="12560" max="12560" width="7.109375" style="2" customWidth="1"/>
    <col min="12561" max="12561" width="7.88671875" style="2" bestFit="1" customWidth="1"/>
    <col min="12562" max="12801" width="9.109375" style="2"/>
    <col min="12802" max="12802" width="9.44140625" style="2" bestFit="1" customWidth="1"/>
    <col min="12803" max="12803" width="15" style="2" customWidth="1"/>
    <col min="12804" max="12804" width="14.6640625" style="2" bestFit="1" customWidth="1"/>
    <col min="12805" max="12805" width="10" style="2" customWidth="1"/>
    <col min="12806" max="12806" width="9.109375" style="2"/>
    <col min="12807" max="12807" width="5.109375" style="2" customWidth="1"/>
    <col min="12808" max="12808" width="9.88671875" style="2" bestFit="1" customWidth="1"/>
    <col min="12809" max="12810" width="9.109375" style="2"/>
    <col min="12811" max="12811" width="9.44140625" style="2" bestFit="1" customWidth="1"/>
    <col min="12812" max="12814" width="9.109375" style="2"/>
    <col min="12815" max="12815" width="7.88671875" style="2" bestFit="1" customWidth="1"/>
    <col min="12816" max="12816" width="7.109375" style="2" customWidth="1"/>
    <col min="12817" max="12817" width="7.88671875" style="2" bestFit="1" customWidth="1"/>
    <col min="12818" max="13057" width="9.109375" style="2"/>
    <col min="13058" max="13058" width="9.44140625" style="2" bestFit="1" customWidth="1"/>
    <col min="13059" max="13059" width="15" style="2" customWidth="1"/>
    <col min="13060" max="13060" width="14.6640625" style="2" bestFit="1" customWidth="1"/>
    <col min="13061" max="13061" width="10" style="2" customWidth="1"/>
    <col min="13062" max="13062" width="9.109375" style="2"/>
    <col min="13063" max="13063" width="5.109375" style="2" customWidth="1"/>
    <col min="13064" max="13064" width="9.88671875" style="2" bestFit="1" customWidth="1"/>
    <col min="13065" max="13066" width="9.109375" style="2"/>
    <col min="13067" max="13067" width="9.44140625" style="2" bestFit="1" customWidth="1"/>
    <col min="13068" max="13070" width="9.109375" style="2"/>
    <col min="13071" max="13071" width="7.88671875" style="2" bestFit="1" customWidth="1"/>
    <col min="13072" max="13072" width="7.109375" style="2" customWidth="1"/>
    <col min="13073" max="13073" width="7.88671875" style="2" bestFit="1" customWidth="1"/>
    <col min="13074" max="13313" width="9.109375" style="2"/>
    <col min="13314" max="13314" width="9.44140625" style="2" bestFit="1" customWidth="1"/>
    <col min="13315" max="13315" width="15" style="2" customWidth="1"/>
    <col min="13316" max="13316" width="14.6640625" style="2" bestFit="1" customWidth="1"/>
    <col min="13317" max="13317" width="10" style="2" customWidth="1"/>
    <col min="13318" max="13318" width="9.109375" style="2"/>
    <col min="13319" max="13319" width="5.109375" style="2" customWidth="1"/>
    <col min="13320" max="13320" width="9.88671875" style="2" bestFit="1" customWidth="1"/>
    <col min="13321" max="13322" width="9.109375" style="2"/>
    <col min="13323" max="13323" width="9.44140625" style="2" bestFit="1" customWidth="1"/>
    <col min="13324" max="13326" width="9.109375" style="2"/>
    <col min="13327" max="13327" width="7.88671875" style="2" bestFit="1" customWidth="1"/>
    <col min="13328" max="13328" width="7.109375" style="2" customWidth="1"/>
    <col min="13329" max="13329" width="7.88671875" style="2" bestFit="1" customWidth="1"/>
    <col min="13330" max="13569" width="9.109375" style="2"/>
    <col min="13570" max="13570" width="9.44140625" style="2" bestFit="1" customWidth="1"/>
    <col min="13571" max="13571" width="15" style="2" customWidth="1"/>
    <col min="13572" max="13572" width="14.6640625" style="2" bestFit="1" customWidth="1"/>
    <col min="13573" max="13573" width="10" style="2" customWidth="1"/>
    <col min="13574" max="13574" width="9.109375" style="2"/>
    <col min="13575" max="13575" width="5.109375" style="2" customWidth="1"/>
    <col min="13576" max="13576" width="9.88671875" style="2" bestFit="1" customWidth="1"/>
    <col min="13577" max="13578" width="9.109375" style="2"/>
    <col min="13579" max="13579" width="9.44140625" style="2" bestFit="1" customWidth="1"/>
    <col min="13580" max="13582" width="9.109375" style="2"/>
    <col min="13583" max="13583" width="7.88671875" style="2" bestFit="1" customWidth="1"/>
    <col min="13584" max="13584" width="7.109375" style="2" customWidth="1"/>
    <col min="13585" max="13585" width="7.88671875" style="2" bestFit="1" customWidth="1"/>
    <col min="13586" max="13825" width="9.109375" style="2"/>
    <col min="13826" max="13826" width="9.44140625" style="2" bestFit="1" customWidth="1"/>
    <col min="13827" max="13827" width="15" style="2" customWidth="1"/>
    <col min="13828" max="13828" width="14.6640625" style="2" bestFit="1" customWidth="1"/>
    <col min="13829" max="13829" width="10" style="2" customWidth="1"/>
    <col min="13830" max="13830" width="9.109375" style="2"/>
    <col min="13831" max="13831" width="5.109375" style="2" customWidth="1"/>
    <col min="13832" max="13832" width="9.88671875" style="2" bestFit="1" customWidth="1"/>
    <col min="13833" max="13834" width="9.109375" style="2"/>
    <col min="13835" max="13835" width="9.44140625" style="2" bestFit="1" customWidth="1"/>
    <col min="13836" max="13838" width="9.109375" style="2"/>
    <col min="13839" max="13839" width="7.88671875" style="2" bestFit="1" customWidth="1"/>
    <col min="13840" max="13840" width="7.109375" style="2" customWidth="1"/>
    <col min="13841" max="13841" width="7.88671875" style="2" bestFit="1" customWidth="1"/>
    <col min="13842" max="14081" width="9.109375" style="2"/>
    <col min="14082" max="14082" width="9.44140625" style="2" bestFit="1" customWidth="1"/>
    <col min="14083" max="14083" width="15" style="2" customWidth="1"/>
    <col min="14084" max="14084" width="14.6640625" style="2" bestFit="1" customWidth="1"/>
    <col min="14085" max="14085" width="10" style="2" customWidth="1"/>
    <col min="14086" max="14086" width="9.109375" style="2"/>
    <col min="14087" max="14087" width="5.109375" style="2" customWidth="1"/>
    <col min="14088" max="14088" width="9.88671875" style="2" bestFit="1" customWidth="1"/>
    <col min="14089" max="14090" width="9.109375" style="2"/>
    <col min="14091" max="14091" width="9.44140625" style="2" bestFit="1" customWidth="1"/>
    <col min="14092" max="14094" width="9.109375" style="2"/>
    <col min="14095" max="14095" width="7.88671875" style="2" bestFit="1" customWidth="1"/>
    <col min="14096" max="14096" width="7.109375" style="2" customWidth="1"/>
    <col min="14097" max="14097" width="7.88671875" style="2" bestFit="1" customWidth="1"/>
    <col min="14098" max="14337" width="9.109375" style="2"/>
    <col min="14338" max="14338" width="9.44140625" style="2" bestFit="1" customWidth="1"/>
    <col min="14339" max="14339" width="15" style="2" customWidth="1"/>
    <col min="14340" max="14340" width="14.6640625" style="2" bestFit="1" customWidth="1"/>
    <col min="14341" max="14341" width="10" style="2" customWidth="1"/>
    <col min="14342" max="14342" width="9.109375" style="2"/>
    <col min="14343" max="14343" width="5.109375" style="2" customWidth="1"/>
    <col min="14344" max="14344" width="9.88671875" style="2" bestFit="1" customWidth="1"/>
    <col min="14345" max="14346" width="9.109375" style="2"/>
    <col min="14347" max="14347" width="9.44140625" style="2" bestFit="1" customWidth="1"/>
    <col min="14348" max="14350" width="9.109375" style="2"/>
    <col min="14351" max="14351" width="7.88671875" style="2" bestFit="1" customWidth="1"/>
    <col min="14352" max="14352" width="7.109375" style="2" customWidth="1"/>
    <col min="14353" max="14353" width="7.88671875" style="2" bestFit="1" customWidth="1"/>
    <col min="14354" max="14593" width="9.109375" style="2"/>
    <col min="14594" max="14594" width="9.44140625" style="2" bestFit="1" customWidth="1"/>
    <col min="14595" max="14595" width="15" style="2" customWidth="1"/>
    <col min="14596" max="14596" width="14.6640625" style="2" bestFit="1" customWidth="1"/>
    <col min="14597" max="14597" width="10" style="2" customWidth="1"/>
    <col min="14598" max="14598" width="9.109375" style="2"/>
    <col min="14599" max="14599" width="5.109375" style="2" customWidth="1"/>
    <col min="14600" max="14600" width="9.88671875" style="2" bestFit="1" customWidth="1"/>
    <col min="14601" max="14602" width="9.109375" style="2"/>
    <col min="14603" max="14603" width="9.44140625" style="2" bestFit="1" customWidth="1"/>
    <col min="14604" max="14606" width="9.109375" style="2"/>
    <col min="14607" max="14607" width="7.88671875" style="2" bestFit="1" customWidth="1"/>
    <col min="14608" max="14608" width="7.109375" style="2" customWidth="1"/>
    <col min="14609" max="14609" width="7.88671875" style="2" bestFit="1" customWidth="1"/>
    <col min="14610" max="14849" width="9.109375" style="2"/>
    <col min="14850" max="14850" width="9.44140625" style="2" bestFit="1" customWidth="1"/>
    <col min="14851" max="14851" width="15" style="2" customWidth="1"/>
    <col min="14852" max="14852" width="14.6640625" style="2" bestFit="1" customWidth="1"/>
    <col min="14853" max="14853" width="10" style="2" customWidth="1"/>
    <col min="14854" max="14854" width="9.109375" style="2"/>
    <col min="14855" max="14855" width="5.109375" style="2" customWidth="1"/>
    <col min="14856" max="14856" width="9.88671875" style="2" bestFit="1" customWidth="1"/>
    <col min="14857" max="14858" width="9.109375" style="2"/>
    <col min="14859" max="14859" width="9.44140625" style="2" bestFit="1" customWidth="1"/>
    <col min="14860" max="14862" width="9.109375" style="2"/>
    <col min="14863" max="14863" width="7.88671875" style="2" bestFit="1" customWidth="1"/>
    <col min="14864" max="14864" width="7.109375" style="2" customWidth="1"/>
    <col min="14865" max="14865" width="7.88671875" style="2" bestFit="1" customWidth="1"/>
    <col min="14866" max="15105" width="9.109375" style="2"/>
    <col min="15106" max="15106" width="9.44140625" style="2" bestFit="1" customWidth="1"/>
    <col min="15107" max="15107" width="15" style="2" customWidth="1"/>
    <col min="15108" max="15108" width="14.6640625" style="2" bestFit="1" customWidth="1"/>
    <col min="15109" max="15109" width="10" style="2" customWidth="1"/>
    <col min="15110" max="15110" width="9.109375" style="2"/>
    <col min="15111" max="15111" width="5.109375" style="2" customWidth="1"/>
    <col min="15112" max="15112" width="9.88671875" style="2" bestFit="1" customWidth="1"/>
    <col min="15113" max="15114" width="9.109375" style="2"/>
    <col min="15115" max="15115" width="9.44140625" style="2" bestFit="1" customWidth="1"/>
    <col min="15116" max="15118" width="9.109375" style="2"/>
    <col min="15119" max="15119" width="7.88671875" style="2" bestFit="1" customWidth="1"/>
    <col min="15120" max="15120" width="7.109375" style="2" customWidth="1"/>
    <col min="15121" max="15121" width="7.88671875" style="2" bestFit="1" customWidth="1"/>
    <col min="15122" max="15361" width="9.109375" style="2"/>
    <col min="15362" max="15362" width="9.44140625" style="2" bestFit="1" customWidth="1"/>
    <col min="15363" max="15363" width="15" style="2" customWidth="1"/>
    <col min="15364" max="15364" width="14.6640625" style="2" bestFit="1" customWidth="1"/>
    <col min="15365" max="15365" width="10" style="2" customWidth="1"/>
    <col min="15366" max="15366" width="9.109375" style="2"/>
    <col min="15367" max="15367" width="5.109375" style="2" customWidth="1"/>
    <col min="15368" max="15368" width="9.88671875" style="2" bestFit="1" customWidth="1"/>
    <col min="15369" max="15370" width="9.109375" style="2"/>
    <col min="15371" max="15371" width="9.44140625" style="2" bestFit="1" customWidth="1"/>
    <col min="15372" max="15374" width="9.109375" style="2"/>
    <col min="15375" max="15375" width="7.88671875" style="2" bestFit="1" customWidth="1"/>
    <col min="15376" max="15376" width="7.109375" style="2" customWidth="1"/>
    <col min="15377" max="15377" width="7.88671875" style="2" bestFit="1" customWidth="1"/>
    <col min="15378" max="15617" width="9.109375" style="2"/>
    <col min="15618" max="15618" width="9.44140625" style="2" bestFit="1" customWidth="1"/>
    <col min="15619" max="15619" width="15" style="2" customWidth="1"/>
    <col min="15620" max="15620" width="14.6640625" style="2" bestFit="1" customWidth="1"/>
    <col min="15621" max="15621" width="10" style="2" customWidth="1"/>
    <col min="15622" max="15622" width="9.109375" style="2"/>
    <col min="15623" max="15623" width="5.109375" style="2" customWidth="1"/>
    <col min="15624" max="15624" width="9.88671875" style="2" bestFit="1" customWidth="1"/>
    <col min="15625" max="15626" width="9.109375" style="2"/>
    <col min="15627" max="15627" width="9.44140625" style="2" bestFit="1" customWidth="1"/>
    <col min="15628" max="15630" width="9.109375" style="2"/>
    <col min="15631" max="15631" width="7.88671875" style="2" bestFit="1" customWidth="1"/>
    <col min="15632" max="15632" width="7.109375" style="2" customWidth="1"/>
    <col min="15633" max="15633" width="7.88671875" style="2" bestFit="1" customWidth="1"/>
    <col min="15634" max="15873" width="9.109375" style="2"/>
    <col min="15874" max="15874" width="9.44140625" style="2" bestFit="1" customWidth="1"/>
    <col min="15875" max="15875" width="15" style="2" customWidth="1"/>
    <col min="15876" max="15876" width="14.6640625" style="2" bestFit="1" customWidth="1"/>
    <col min="15877" max="15877" width="10" style="2" customWidth="1"/>
    <col min="15878" max="15878" width="9.109375" style="2"/>
    <col min="15879" max="15879" width="5.109375" style="2" customWidth="1"/>
    <col min="15880" max="15880" width="9.88671875" style="2" bestFit="1" customWidth="1"/>
    <col min="15881" max="15882" width="9.109375" style="2"/>
    <col min="15883" max="15883" width="9.44140625" style="2" bestFit="1" customWidth="1"/>
    <col min="15884" max="15886" width="9.109375" style="2"/>
    <col min="15887" max="15887" width="7.88671875" style="2" bestFit="1" customWidth="1"/>
    <col min="15888" max="15888" width="7.109375" style="2" customWidth="1"/>
    <col min="15889" max="15889" width="7.88671875" style="2" bestFit="1" customWidth="1"/>
    <col min="15890" max="16129" width="9.109375" style="2"/>
    <col min="16130" max="16130" width="9.44140625" style="2" bestFit="1" customWidth="1"/>
    <col min="16131" max="16131" width="15" style="2" customWidth="1"/>
    <col min="16132" max="16132" width="14.6640625" style="2" bestFit="1" customWidth="1"/>
    <col min="16133" max="16133" width="10" style="2" customWidth="1"/>
    <col min="16134" max="16134" width="9.109375" style="2"/>
    <col min="16135" max="16135" width="5.109375" style="2" customWidth="1"/>
    <col min="16136" max="16136" width="9.88671875" style="2" bestFit="1" customWidth="1"/>
    <col min="16137" max="16138" width="9.109375" style="2"/>
    <col min="16139" max="16139" width="9.44140625" style="2" bestFit="1" customWidth="1"/>
    <col min="16140" max="16142" width="9.109375" style="2"/>
    <col min="16143" max="16143" width="7.88671875" style="2" bestFit="1" customWidth="1"/>
    <col min="16144" max="16144" width="7.109375" style="2" customWidth="1"/>
    <col min="16145" max="16145" width="7.88671875" style="2" bestFit="1" customWidth="1"/>
    <col min="16146" max="16384" width="9.109375" style="2"/>
  </cols>
  <sheetData>
    <row r="1" spans="2:24" x14ac:dyDescent="0.3">
      <c r="G1" s="3" t="s">
        <v>0</v>
      </c>
      <c r="H1" s="3"/>
      <c r="I1" s="3"/>
    </row>
    <row r="2" spans="2:24" ht="15" customHeight="1" x14ac:dyDescent="0.3">
      <c r="G2" s="4" t="s">
        <v>1</v>
      </c>
      <c r="H2" s="5"/>
      <c r="I2" s="6"/>
      <c r="K2" s="7" t="s">
        <v>2</v>
      </c>
      <c r="L2" s="8" t="s">
        <v>3</v>
      </c>
      <c r="M2" s="8" t="s">
        <v>4</v>
      </c>
      <c r="N2" s="8" t="s">
        <v>5</v>
      </c>
      <c r="P2" s="9" t="s">
        <v>6</v>
      </c>
      <c r="Q2" s="10"/>
    </row>
    <row r="3" spans="2:24" x14ac:dyDescent="0.3">
      <c r="G3" s="3" t="s">
        <v>7</v>
      </c>
      <c r="H3" s="3"/>
      <c r="I3" s="11"/>
      <c r="K3" s="12"/>
      <c r="L3" s="13"/>
      <c r="M3" s="13"/>
      <c r="N3" s="13"/>
      <c r="P3" s="9"/>
      <c r="Q3" s="10"/>
    </row>
    <row r="4" spans="2:24" x14ac:dyDescent="0.3">
      <c r="K4" s="6">
        <v>35</v>
      </c>
      <c r="L4" s="6">
        <v>67</v>
      </c>
      <c r="M4" s="14">
        <v>225</v>
      </c>
      <c r="N4" s="14">
        <v>2500</v>
      </c>
      <c r="P4" s="15">
        <f>+(N4*12*12)/2</f>
        <v>180000</v>
      </c>
      <c r="Q4" s="16"/>
    </row>
    <row r="6" spans="2:24" x14ac:dyDescent="0.3">
      <c r="B6" s="2"/>
      <c r="G6" s="17" t="s">
        <v>8</v>
      </c>
      <c r="H6" s="18"/>
      <c r="I6" s="18"/>
      <c r="J6" s="18"/>
      <c r="K6" s="18"/>
      <c r="L6" s="18"/>
      <c r="M6" s="18"/>
      <c r="N6" s="18"/>
      <c r="P6" s="19" t="s">
        <v>9</v>
      </c>
      <c r="Q6" s="20"/>
      <c r="R6" s="17" t="s">
        <v>10</v>
      </c>
      <c r="S6" s="18"/>
      <c r="T6" s="18"/>
      <c r="U6" s="18"/>
      <c r="V6" s="18"/>
      <c r="W6" s="18"/>
      <c r="X6" s="18"/>
    </row>
    <row r="7" spans="2:24" x14ac:dyDescent="0.3">
      <c r="B7" s="2"/>
      <c r="G7" s="17"/>
      <c r="H7" s="18"/>
      <c r="I7" s="18"/>
      <c r="J7" s="18"/>
      <c r="K7" s="18"/>
      <c r="L7" s="18"/>
      <c r="M7" s="18"/>
      <c r="N7" s="18"/>
      <c r="P7" s="19"/>
      <c r="Q7" s="20"/>
      <c r="R7" s="21"/>
      <c r="S7" s="22"/>
      <c r="T7" s="22"/>
      <c r="U7" s="22"/>
      <c r="V7" s="22"/>
      <c r="W7" s="22"/>
      <c r="X7" s="22"/>
    </row>
    <row r="8" spans="2:24" x14ac:dyDescent="0.3">
      <c r="B8" s="2"/>
      <c r="G8" s="23"/>
      <c r="H8" s="23">
        <f>+I8-1%</f>
        <v>9.9999999999999967E-3</v>
      </c>
      <c r="I8" s="23">
        <f>+J8-1%</f>
        <v>1.9999999999999997E-2</v>
      </c>
      <c r="J8" s="23">
        <f>+K8-1%</f>
        <v>0.03</v>
      </c>
      <c r="K8" s="23">
        <f>+$Q$28</f>
        <v>0.04</v>
      </c>
      <c r="L8" s="23">
        <f>+K8+1%</f>
        <v>0.05</v>
      </c>
      <c r="M8" s="23">
        <f>+L8+1%</f>
        <v>6.0000000000000005E-2</v>
      </c>
      <c r="N8" s="23">
        <f>+M8+1%</f>
        <v>7.0000000000000007E-2</v>
      </c>
      <c r="P8" s="24"/>
      <c r="Q8" s="25"/>
      <c r="R8" s="23">
        <f>+S8-1%</f>
        <v>9.9999999999999967E-3</v>
      </c>
      <c r="S8" s="23">
        <f>+T8-1%</f>
        <v>1.9999999999999997E-2</v>
      </c>
      <c r="T8" s="23">
        <f>+U8-1%</f>
        <v>0.03</v>
      </c>
      <c r="U8" s="23">
        <f>+$Q$28</f>
        <v>0.04</v>
      </c>
      <c r="V8" s="23">
        <f>+U8+1%</f>
        <v>0.05</v>
      </c>
      <c r="W8" s="23">
        <f>+V8+1%</f>
        <v>6.0000000000000005E-2</v>
      </c>
      <c r="X8" s="23">
        <f>+W8+1%</f>
        <v>7.0000000000000007E-2</v>
      </c>
    </row>
    <row r="9" spans="2:24" x14ac:dyDescent="0.3">
      <c r="G9" s="26">
        <f t="shared" ref="G9:G14" si="0">+G10-12</f>
        <v>300</v>
      </c>
      <c r="H9" s="27">
        <f t="shared" ref="H9:N23" si="1">FV(H$8/12,$G9,-$R$28)</f>
        <v>76650.77121994381</v>
      </c>
      <c r="I9" s="27">
        <f t="shared" si="1"/>
        <v>87484.753164909649</v>
      </c>
      <c r="J9" s="27">
        <f t="shared" si="1"/>
        <v>100351.76018941747</v>
      </c>
      <c r="K9" s="27">
        <f t="shared" si="1"/>
        <v>115679.14816113861</v>
      </c>
      <c r="L9" s="27">
        <f t="shared" si="1"/>
        <v>133989.68440970557</v>
      </c>
      <c r="M9" s="27">
        <f t="shared" si="1"/>
        <v>155923.6415472946</v>
      </c>
      <c r="N9" s="27">
        <f t="shared" si="1"/>
        <v>182266.13093019958</v>
      </c>
      <c r="P9" s="26">
        <f>+G9</f>
        <v>300</v>
      </c>
      <c r="Q9" s="27">
        <f t="shared" ref="Q9:Q23" si="2">+P9*$R$28</f>
        <v>67500</v>
      </c>
      <c r="R9" s="27">
        <f t="shared" ref="R9:X23" si="3">+H9-$Q9</f>
        <v>9150.7712199438101</v>
      </c>
      <c r="S9" s="27">
        <f t="shared" si="3"/>
        <v>19984.753164909649</v>
      </c>
      <c r="T9" s="27">
        <f t="shared" si="3"/>
        <v>32851.760189417473</v>
      </c>
      <c r="U9" s="27">
        <f t="shared" si="3"/>
        <v>48179.148161138612</v>
      </c>
      <c r="V9" s="27">
        <f t="shared" si="3"/>
        <v>66489.684409705573</v>
      </c>
      <c r="W9" s="27">
        <f t="shared" si="3"/>
        <v>88423.641547294596</v>
      </c>
      <c r="X9" s="27">
        <f t="shared" si="3"/>
        <v>114766.13093019958</v>
      </c>
    </row>
    <row r="10" spans="2:24" x14ac:dyDescent="0.3">
      <c r="G10" s="26">
        <f t="shared" si="0"/>
        <v>312</v>
      </c>
      <c r="H10" s="27">
        <f t="shared" si="1"/>
        <v>80133.211309130304</v>
      </c>
      <c r="I10" s="27">
        <f t="shared" si="1"/>
        <v>91975.464556501465</v>
      </c>
      <c r="J10" s="27">
        <f t="shared" si="1"/>
        <v>106141.49112574897</v>
      </c>
      <c r="K10" s="27">
        <f t="shared" si="1"/>
        <v>123142.14928795636</v>
      </c>
      <c r="L10" s="27">
        <f t="shared" si="1"/>
        <v>143607.59344629425</v>
      </c>
      <c r="M10" s="27">
        <f t="shared" si="1"/>
        <v>168316.17210977839</v>
      </c>
      <c r="N10" s="27">
        <f t="shared" si="1"/>
        <v>198230.49596266609</v>
      </c>
      <c r="P10" s="26">
        <f>+P9+12</f>
        <v>312</v>
      </c>
      <c r="Q10" s="27">
        <f t="shared" si="2"/>
        <v>70200</v>
      </c>
      <c r="R10" s="27">
        <f t="shared" si="3"/>
        <v>9933.2113091303036</v>
      </c>
      <c r="S10" s="27">
        <f t="shared" si="3"/>
        <v>21775.464556501465</v>
      </c>
      <c r="T10" s="27">
        <f t="shared" si="3"/>
        <v>35941.491125748973</v>
      </c>
      <c r="U10" s="27">
        <f t="shared" si="3"/>
        <v>52942.149287956359</v>
      </c>
      <c r="V10" s="27">
        <f t="shared" si="3"/>
        <v>73407.593446294253</v>
      </c>
      <c r="W10" s="27">
        <f t="shared" si="3"/>
        <v>98116.172109778388</v>
      </c>
      <c r="X10" s="27">
        <f t="shared" si="3"/>
        <v>128030.49596266609</v>
      </c>
    </row>
    <row r="11" spans="2:24" x14ac:dyDescent="0.3">
      <c r="G11" s="26">
        <f t="shared" si="0"/>
        <v>324</v>
      </c>
      <c r="H11" s="27">
        <f t="shared" si="1"/>
        <v>83650.635855244895</v>
      </c>
      <c r="I11" s="27">
        <f t="shared" si="1"/>
        <v>96556.818064084015</v>
      </c>
      <c r="J11" s="27">
        <f t="shared" si="1"/>
        <v>112107.32226878076</v>
      </c>
      <c r="K11" s="27">
        <f t="shared" si="1"/>
        <v>130909.20459549277</v>
      </c>
      <c r="L11" s="27">
        <f t="shared" si="1"/>
        <v>153717.57296284864</v>
      </c>
      <c r="M11" s="27">
        <f t="shared" si="1"/>
        <v>181473.04684082008</v>
      </c>
      <c r="N11" s="27">
        <f t="shared" si="1"/>
        <v>215348.92623414806</v>
      </c>
      <c r="P11" s="26">
        <f>+P10+12</f>
        <v>324</v>
      </c>
      <c r="Q11" s="27">
        <f t="shared" si="2"/>
        <v>72900</v>
      </c>
      <c r="R11" s="27">
        <f t="shared" si="3"/>
        <v>10750.635855244895</v>
      </c>
      <c r="S11" s="27">
        <f t="shared" si="3"/>
        <v>23656.818064084015</v>
      </c>
      <c r="T11" s="27">
        <f t="shared" si="3"/>
        <v>39207.322268780757</v>
      </c>
      <c r="U11" s="27">
        <f t="shared" si="3"/>
        <v>58009.204595492774</v>
      </c>
      <c r="V11" s="27">
        <f t="shared" si="3"/>
        <v>80817.572962848644</v>
      </c>
      <c r="W11" s="27">
        <f t="shared" si="3"/>
        <v>108573.04684082008</v>
      </c>
      <c r="X11" s="27">
        <f t="shared" si="3"/>
        <v>142448.92623414806</v>
      </c>
    </row>
    <row r="12" spans="2:24" x14ac:dyDescent="0.3">
      <c r="G12" s="26">
        <f t="shared" si="0"/>
        <v>336</v>
      </c>
      <c r="H12" s="27">
        <f t="shared" si="1"/>
        <v>87203.396310773227</v>
      </c>
      <c r="I12" s="27">
        <f t="shared" si="1"/>
        <v>101230.64324036639</v>
      </c>
      <c r="J12" s="27">
        <f t="shared" si="1"/>
        <v>118254.60987481222</v>
      </c>
      <c r="K12" s="27">
        <f t="shared" si="1"/>
        <v>138992.70172020158</v>
      </c>
      <c r="L12" s="27">
        <f t="shared" si="1"/>
        <v>164344.79821901539</v>
      </c>
      <c r="M12" s="27">
        <f t="shared" si="1"/>
        <v>195441.40881624771</v>
      </c>
      <c r="N12" s="27">
        <f t="shared" si="1"/>
        <v>233704.84921408727</v>
      </c>
      <c r="P12" s="26">
        <f>+P11+12</f>
        <v>336</v>
      </c>
      <c r="Q12" s="27">
        <f t="shared" si="2"/>
        <v>75600</v>
      </c>
      <c r="R12" s="27">
        <f t="shared" si="3"/>
        <v>11603.396310773227</v>
      </c>
      <c r="S12" s="27">
        <f t="shared" si="3"/>
        <v>25630.643240366393</v>
      </c>
      <c r="T12" s="27">
        <f t="shared" si="3"/>
        <v>42654.609874812217</v>
      </c>
      <c r="U12" s="27">
        <f t="shared" si="3"/>
        <v>63392.701720201585</v>
      </c>
      <c r="V12" s="27">
        <f t="shared" si="3"/>
        <v>88744.798219015385</v>
      </c>
      <c r="W12" s="27">
        <f t="shared" si="3"/>
        <v>119841.40881624771</v>
      </c>
      <c r="X12" s="27">
        <f t="shared" si="3"/>
        <v>158104.84921408727</v>
      </c>
    </row>
    <row r="13" spans="2:24" x14ac:dyDescent="0.3">
      <c r="G13" s="26">
        <f t="shared" si="0"/>
        <v>348</v>
      </c>
      <c r="H13" s="27">
        <f t="shared" si="1"/>
        <v>90791.847658879356</v>
      </c>
      <c r="I13" s="27">
        <f t="shared" si="1"/>
        <v>105998.80656639999</v>
      </c>
      <c r="J13" s="27">
        <f t="shared" si="1"/>
        <v>124588.87311580362</v>
      </c>
      <c r="K13" s="27">
        <f t="shared" si="1"/>
        <v>147405.53298995874</v>
      </c>
      <c r="L13" s="27">
        <f t="shared" si="1"/>
        <v>175515.73248850429</v>
      </c>
      <c r="M13" s="27">
        <f t="shared" si="1"/>
        <v>210271.30879365103</v>
      </c>
      <c r="N13" s="27">
        <f t="shared" si="1"/>
        <v>253387.72335043721</v>
      </c>
      <c r="P13" s="26">
        <f>+P12+12</f>
        <v>348</v>
      </c>
      <c r="Q13" s="27">
        <f t="shared" si="2"/>
        <v>78300</v>
      </c>
      <c r="R13" s="27">
        <f t="shared" si="3"/>
        <v>12491.847658879356</v>
      </c>
      <c r="S13" s="27">
        <f t="shared" si="3"/>
        <v>27698.806566399988</v>
      </c>
      <c r="T13" s="27">
        <f t="shared" si="3"/>
        <v>46288.873115803624</v>
      </c>
      <c r="U13" s="27">
        <f t="shared" si="3"/>
        <v>69105.532989958738</v>
      </c>
      <c r="V13" s="27">
        <f t="shared" si="3"/>
        <v>97215.732488504291</v>
      </c>
      <c r="W13" s="27">
        <f t="shared" si="3"/>
        <v>131971.30879365103</v>
      </c>
      <c r="X13" s="27">
        <f t="shared" si="3"/>
        <v>175087.72335043721</v>
      </c>
    </row>
    <row r="14" spans="2:24" x14ac:dyDescent="0.3">
      <c r="G14" s="26">
        <f t="shared" si="0"/>
        <v>360</v>
      </c>
      <c r="H14" s="27">
        <f t="shared" si="1"/>
        <v>94416.34844887408</v>
      </c>
      <c r="I14" s="27">
        <f t="shared" si="1"/>
        <v>110863.21219695375</v>
      </c>
      <c r="J14" s="27">
        <f t="shared" si="1"/>
        <v>131115.79903461193</v>
      </c>
      <c r="K14" s="27">
        <f t="shared" si="1"/>
        <v>156161.11598596966</v>
      </c>
      <c r="L14" s="27">
        <f t="shared" si="1"/>
        <v>187258.19295633244</v>
      </c>
      <c r="M14" s="27">
        <f t="shared" si="1"/>
        <v>226015.88455182995</v>
      </c>
      <c r="N14" s="27">
        <f t="shared" si="1"/>
        <v>274493.47404958692</v>
      </c>
      <c r="P14" s="26">
        <f>+P13+12</f>
        <v>360</v>
      </c>
      <c r="Q14" s="27">
        <f t="shared" si="2"/>
        <v>81000</v>
      </c>
      <c r="R14" s="27">
        <f t="shared" si="3"/>
        <v>13416.34844887408</v>
      </c>
      <c r="S14" s="27">
        <f t="shared" si="3"/>
        <v>29863.212196953755</v>
      </c>
      <c r="T14" s="27">
        <f t="shared" si="3"/>
        <v>50115.799034611933</v>
      </c>
      <c r="U14" s="27">
        <f t="shared" si="3"/>
        <v>75161.115985969664</v>
      </c>
      <c r="V14" s="27">
        <f t="shared" si="3"/>
        <v>106258.19295633244</v>
      </c>
      <c r="W14" s="27">
        <f t="shared" si="3"/>
        <v>145015.88455182995</v>
      </c>
      <c r="X14" s="27">
        <f t="shared" si="3"/>
        <v>193493.47404958692</v>
      </c>
    </row>
    <row r="15" spans="2:24" x14ac:dyDescent="0.3">
      <c r="G15" s="26">
        <f>+G16-12</f>
        <v>372</v>
      </c>
      <c r="H15" s="27">
        <f t="shared" si="1"/>
        <v>98077.260832040687</v>
      </c>
      <c r="I15" s="27">
        <f t="shared" si="1"/>
        <v>115825.80272093367</v>
      </c>
      <c r="J15" s="27">
        <f t="shared" si="1"/>
        <v>137841.24765094431</v>
      </c>
      <c r="K15" s="27">
        <f t="shared" si="1"/>
        <v>165273.41494240033</v>
      </c>
      <c r="L15" s="27">
        <f t="shared" si="1"/>
        <v>199601.41998749584</v>
      </c>
      <c r="M15" s="27">
        <f t="shared" si="1"/>
        <v>242731.55129150808</v>
      </c>
      <c r="N15" s="27">
        <f t="shared" si="1"/>
        <v>297124.96117330977</v>
      </c>
      <c r="P15" s="26">
        <f t="shared" ref="P15:P23" si="4">+P14+12</f>
        <v>372</v>
      </c>
      <c r="Q15" s="27">
        <f t="shared" si="2"/>
        <v>83700</v>
      </c>
      <c r="R15" s="27">
        <f t="shared" si="3"/>
        <v>14377.260832040687</v>
      </c>
      <c r="S15" s="27">
        <f t="shared" si="3"/>
        <v>32125.802720933672</v>
      </c>
      <c r="T15" s="27">
        <f t="shared" si="3"/>
        <v>54141.247650944308</v>
      </c>
      <c r="U15" s="27">
        <f t="shared" si="3"/>
        <v>81573.414942400326</v>
      </c>
      <c r="V15" s="27">
        <f t="shared" si="3"/>
        <v>115901.41998749584</v>
      </c>
      <c r="W15" s="27">
        <f t="shared" si="3"/>
        <v>159031.55129150808</v>
      </c>
      <c r="X15" s="27">
        <f t="shared" si="3"/>
        <v>213424.96117330977</v>
      </c>
    </row>
    <row r="16" spans="2:24" x14ac:dyDescent="0.3">
      <c r="G16" s="26">
        <f>+P28</f>
        <v>384</v>
      </c>
      <c r="H16" s="27">
        <f t="shared" si="1"/>
        <v>101774.95059782002</v>
      </c>
      <c r="I16" s="27">
        <f t="shared" si="1"/>
        <v>120888.55993715135</v>
      </c>
      <c r="J16" s="27">
        <f t="shared" si="1"/>
        <v>144771.25722261504</v>
      </c>
      <c r="K16" s="28">
        <f t="shared" si="1"/>
        <v>174756.96301786238</v>
      </c>
      <c r="L16" s="27">
        <f t="shared" si="1"/>
        <v>212576.14993955864</v>
      </c>
      <c r="M16" s="27">
        <f t="shared" si="1"/>
        <v>260478.20377954579</v>
      </c>
      <c r="N16" s="27">
        <f t="shared" si="1"/>
        <v>321392.48033110338</v>
      </c>
      <c r="P16" s="26">
        <f t="shared" si="4"/>
        <v>384</v>
      </c>
      <c r="Q16" s="27">
        <f t="shared" si="2"/>
        <v>86400</v>
      </c>
      <c r="R16" s="27">
        <f t="shared" si="3"/>
        <v>15374.950597820018</v>
      </c>
      <c r="S16" s="27">
        <f t="shared" si="3"/>
        <v>34488.559937151353</v>
      </c>
      <c r="T16" s="27">
        <f t="shared" si="3"/>
        <v>58371.257222615037</v>
      </c>
      <c r="U16" s="27">
        <f t="shared" si="3"/>
        <v>88356.963017862377</v>
      </c>
      <c r="V16" s="27">
        <f t="shared" si="3"/>
        <v>126176.14993955864</v>
      </c>
      <c r="W16" s="27">
        <f t="shared" si="3"/>
        <v>174078.20377954579</v>
      </c>
      <c r="X16" s="27">
        <f t="shared" si="3"/>
        <v>234992.48033110338</v>
      </c>
    </row>
    <row r="17" spans="7:24" x14ac:dyDescent="0.3">
      <c r="G17" s="26">
        <f t="shared" ref="G17:G23" si="5">+G16+12</f>
        <v>396</v>
      </c>
      <c r="H17" s="27">
        <f t="shared" si="1"/>
        <v>105509.78721035919</v>
      </c>
      <c r="I17" s="27">
        <f t="shared" si="1"/>
        <v>126053.50564575015</v>
      </c>
      <c r="J17" s="27">
        <f t="shared" si="1"/>
        <v>151912.04966682789</v>
      </c>
      <c r="K17" s="27">
        <f t="shared" si="1"/>
        <v>184626.8854742728</v>
      </c>
      <c r="L17" s="27">
        <f t="shared" si="1"/>
        <v>226214.69170047206</v>
      </c>
      <c r="M17" s="27">
        <f t="shared" si="1"/>
        <v>279319.43096096528</v>
      </c>
      <c r="N17" s="27">
        <f t="shared" si="1"/>
        <v>347414.30041099415</v>
      </c>
      <c r="P17" s="26">
        <f t="shared" si="4"/>
        <v>396</v>
      </c>
      <c r="Q17" s="27">
        <f t="shared" si="2"/>
        <v>89100</v>
      </c>
      <c r="R17" s="27">
        <f t="shared" si="3"/>
        <v>16409.787210359194</v>
      </c>
      <c r="S17" s="27">
        <f t="shared" si="3"/>
        <v>36953.505645750149</v>
      </c>
      <c r="T17" s="27">
        <f t="shared" si="3"/>
        <v>62812.049666827894</v>
      </c>
      <c r="U17" s="27">
        <f t="shared" si="3"/>
        <v>95526.8854742728</v>
      </c>
      <c r="V17" s="27">
        <f t="shared" si="3"/>
        <v>137114.69170047206</v>
      </c>
      <c r="W17" s="27">
        <f t="shared" si="3"/>
        <v>190219.43096096528</v>
      </c>
      <c r="X17" s="27">
        <f t="shared" si="3"/>
        <v>258314.30041099415</v>
      </c>
    </row>
    <row r="18" spans="7:24" x14ac:dyDescent="0.3">
      <c r="G18" s="26">
        <f t="shared" si="5"/>
        <v>408</v>
      </c>
      <c r="H18" s="27">
        <f t="shared" si="1"/>
        <v>109282.14384542799</v>
      </c>
      <c r="I18" s="27">
        <f t="shared" si="1"/>
        <v>131322.70245560704</v>
      </c>
      <c r="J18" s="27">
        <f t="shared" si="1"/>
        <v>159270.03614635218</v>
      </c>
      <c r="K18" s="27">
        <f t="shared" si="1"/>
        <v>194898.92380005604</v>
      </c>
      <c r="L18" s="27">
        <f t="shared" si="1"/>
        <v>240551.007142213</v>
      </c>
      <c r="M18" s="27">
        <f t="shared" si="1"/>
        <v>299322.74380777666</v>
      </c>
      <c r="N18" s="27">
        <f t="shared" si="1"/>
        <v>375317.23996848665</v>
      </c>
      <c r="P18" s="26">
        <f t="shared" si="4"/>
        <v>408</v>
      </c>
      <c r="Q18" s="27">
        <f t="shared" si="2"/>
        <v>91800</v>
      </c>
      <c r="R18" s="27">
        <f t="shared" si="3"/>
        <v>17482.143845427985</v>
      </c>
      <c r="S18" s="27">
        <f t="shared" si="3"/>
        <v>39522.702455607039</v>
      </c>
      <c r="T18" s="27">
        <f t="shared" si="3"/>
        <v>67470.036146352184</v>
      </c>
      <c r="U18" s="27">
        <f t="shared" si="3"/>
        <v>103098.92380005604</v>
      </c>
      <c r="V18" s="27">
        <f t="shared" si="3"/>
        <v>148751.007142213</v>
      </c>
      <c r="W18" s="27">
        <f t="shared" si="3"/>
        <v>207522.74380777666</v>
      </c>
      <c r="X18" s="27">
        <f t="shared" si="3"/>
        <v>283517.23996848665</v>
      </c>
    </row>
    <row r="19" spans="7:24" x14ac:dyDescent="0.3">
      <c r="G19" s="26">
        <f t="shared" si="5"/>
        <v>420</v>
      </c>
      <c r="H19" s="27">
        <f t="shared" si="1"/>
        <v>113092.39742770522</v>
      </c>
      <c r="I19" s="27">
        <f t="shared" si="1"/>
        <v>136698.25460802988</v>
      </c>
      <c r="J19" s="27">
        <f t="shared" si="1"/>
        <v>166851.82282560799</v>
      </c>
      <c r="K19" s="27">
        <f t="shared" si="1"/>
        <v>205589.46081616293</v>
      </c>
      <c r="L19" s="27">
        <f t="shared" si="1"/>
        <v>255620.79569058458</v>
      </c>
      <c r="M19" s="27">
        <f t="shared" si="1"/>
        <v>320559.81722102023</v>
      </c>
      <c r="N19" s="27">
        <f t="shared" si="1"/>
        <v>405237.28528271697</v>
      </c>
      <c r="P19" s="26">
        <f t="shared" si="4"/>
        <v>420</v>
      </c>
      <c r="Q19" s="27">
        <f t="shared" si="2"/>
        <v>94500</v>
      </c>
      <c r="R19" s="27">
        <f t="shared" si="3"/>
        <v>18592.397427705218</v>
      </c>
      <c r="S19" s="27">
        <f t="shared" si="3"/>
        <v>42198.254608029878</v>
      </c>
      <c r="T19" s="27">
        <f t="shared" si="3"/>
        <v>72351.822825607989</v>
      </c>
      <c r="U19" s="27">
        <f t="shared" si="3"/>
        <v>111089.46081616293</v>
      </c>
      <c r="V19" s="27">
        <f t="shared" si="3"/>
        <v>161120.79569058458</v>
      </c>
      <c r="W19" s="27">
        <f t="shared" si="3"/>
        <v>226059.81722102023</v>
      </c>
      <c r="X19" s="27">
        <f t="shared" si="3"/>
        <v>310737.28528271697</v>
      </c>
    </row>
    <row r="20" spans="7:24" x14ac:dyDescent="0.3">
      <c r="G20" s="26">
        <f t="shared" si="5"/>
        <v>432</v>
      </c>
      <c r="H20" s="27">
        <f t="shared" si="1"/>
        <v>116940.92866844014</v>
      </c>
      <c r="I20" s="27">
        <f t="shared" si="1"/>
        <v>142182.30881708174</v>
      </c>
      <c r="J20" s="27">
        <f t="shared" si="1"/>
        <v>174664.21680182734</v>
      </c>
      <c r="K20" s="27">
        <f t="shared" si="1"/>
        <v>216715.54680494717</v>
      </c>
      <c r="L20" s="27">
        <f t="shared" si="1"/>
        <v>271461.58322176733</v>
      </c>
      <c r="M20" s="27">
        <f t="shared" si="1"/>
        <v>343106.7468527985</v>
      </c>
      <c r="N20" s="27">
        <f t="shared" si="1"/>
        <v>437320.25309193518</v>
      </c>
      <c r="P20" s="26">
        <f t="shared" si="4"/>
        <v>432</v>
      </c>
      <c r="Q20" s="27">
        <f t="shared" si="2"/>
        <v>97200</v>
      </c>
      <c r="R20" s="27">
        <f t="shared" si="3"/>
        <v>19740.928668440145</v>
      </c>
      <c r="S20" s="27">
        <f t="shared" si="3"/>
        <v>44982.308817081735</v>
      </c>
      <c r="T20" s="27">
        <f t="shared" si="3"/>
        <v>77464.216801827337</v>
      </c>
      <c r="U20" s="27">
        <f t="shared" si="3"/>
        <v>119515.54680494717</v>
      </c>
      <c r="V20" s="27">
        <f t="shared" si="3"/>
        <v>174261.58322176733</v>
      </c>
      <c r="W20" s="27">
        <f t="shared" si="3"/>
        <v>245906.7468527985</v>
      </c>
      <c r="X20" s="27">
        <f t="shared" si="3"/>
        <v>340120.25309193518</v>
      </c>
    </row>
    <row r="21" spans="7:24" x14ac:dyDescent="0.3">
      <c r="G21" s="26">
        <f t="shared" si="5"/>
        <v>444</v>
      </c>
      <c r="H21" s="27">
        <f t="shared" si="1"/>
        <v>120828.12210349266</v>
      </c>
      <c r="I21" s="27">
        <f t="shared" si="1"/>
        <v>147777.05512686557</v>
      </c>
      <c r="J21" s="27">
        <f t="shared" si="1"/>
        <v>182714.23221661872</v>
      </c>
      <c r="K21" s="27">
        <f t="shared" si="1"/>
        <v>228294.92670357274</v>
      </c>
      <c r="L21" s="27">
        <f t="shared" si="1"/>
        <v>288112.81550698669</v>
      </c>
      <c r="M21" s="27">
        <f t="shared" si="1"/>
        <v>367044.32176852768</v>
      </c>
      <c r="N21" s="27">
        <f t="shared" si="1"/>
        <v>471722.50123818981</v>
      </c>
      <c r="P21" s="26">
        <f t="shared" si="4"/>
        <v>444</v>
      </c>
      <c r="Q21" s="27">
        <f t="shared" si="2"/>
        <v>99900</v>
      </c>
      <c r="R21" s="27">
        <f t="shared" si="3"/>
        <v>20928.122103492657</v>
      </c>
      <c r="S21" s="27">
        <f t="shared" si="3"/>
        <v>47877.055126865569</v>
      </c>
      <c r="T21" s="27">
        <f t="shared" si="3"/>
        <v>82814.232216618722</v>
      </c>
      <c r="U21" s="27">
        <f t="shared" si="3"/>
        <v>128394.92670357274</v>
      </c>
      <c r="V21" s="27">
        <f t="shared" si="3"/>
        <v>188212.81550698669</v>
      </c>
      <c r="W21" s="27">
        <f t="shared" si="3"/>
        <v>267144.32176852768</v>
      </c>
      <c r="X21" s="27">
        <f t="shared" si="3"/>
        <v>371822.50123818981</v>
      </c>
    </row>
    <row r="22" spans="7:24" x14ac:dyDescent="0.3">
      <c r="G22" s="26">
        <f t="shared" si="5"/>
        <v>456</v>
      </c>
      <c r="H22" s="27">
        <f t="shared" si="1"/>
        <v>124754.36613175464</v>
      </c>
      <c r="I22" s="27">
        <f t="shared" si="1"/>
        <v>153484.727786114</v>
      </c>
      <c r="J22" s="27">
        <f t="shared" si="1"/>
        <v>191009.09655341943</v>
      </c>
      <c r="K22" s="27">
        <f t="shared" si="1"/>
        <v>240346.06840532264</v>
      </c>
      <c r="L22" s="27">
        <f t="shared" si="1"/>
        <v>305615.95643798745</v>
      </c>
      <c r="M22" s="27">
        <f t="shared" si="1"/>
        <v>392458.31392640143</v>
      </c>
      <c r="N22" s="27">
        <f t="shared" si="1"/>
        <v>508611.69068457355</v>
      </c>
      <c r="P22" s="26">
        <f t="shared" si="4"/>
        <v>456</v>
      </c>
      <c r="Q22" s="27">
        <f t="shared" si="2"/>
        <v>102600</v>
      </c>
      <c r="R22" s="27">
        <f t="shared" si="3"/>
        <v>22154.366131754636</v>
      </c>
      <c r="S22" s="27">
        <f t="shared" si="3"/>
        <v>50884.727786114003</v>
      </c>
      <c r="T22" s="27">
        <f t="shared" si="3"/>
        <v>88409.096553419426</v>
      </c>
      <c r="U22" s="27">
        <f t="shared" si="3"/>
        <v>137746.06840532264</v>
      </c>
      <c r="V22" s="27">
        <f t="shared" si="3"/>
        <v>203015.95643798745</v>
      </c>
      <c r="W22" s="27">
        <f t="shared" si="3"/>
        <v>289858.31392640143</v>
      </c>
      <c r="X22" s="27">
        <f t="shared" si="3"/>
        <v>406011.69068457355</v>
      </c>
    </row>
    <row r="23" spans="7:24" ht="15" customHeight="1" x14ac:dyDescent="0.3">
      <c r="G23" s="26">
        <f t="shared" si="5"/>
        <v>468</v>
      </c>
      <c r="H23" s="27">
        <f t="shared" si="1"/>
        <v>128720.05305395806</v>
      </c>
      <c r="I23" s="27">
        <f t="shared" si="1"/>
        <v>159307.60614043029</v>
      </c>
      <c r="J23" s="27">
        <f t="shared" si="1"/>
        <v>199556.25712649175</v>
      </c>
      <c r="K23" s="27">
        <f t="shared" si="1"/>
        <v>252888.19221394698</v>
      </c>
      <c r="L23" s="27">
        <f t="shared" si="1"/>
        <v>324014.59127790964</v>
      </c>
      <c r="M23" s="27">
        <f t="shared" si="1"/>
        <v>419439.7855113144</v>
      </c>
      <c r="N23" s="27">
        <f t="shared" si="1"/>
        <v>548167.60261875729</v>
      </c>
      <c r="P23" s="26">
        <f t="shared" si="4"/>
        <v>468</v>
      </c>
      <c r="Q23" s="27">
        <f t="shared" si="2"/>
        <v>105300</v>
      </c>
      <c r="R23" s="27">
        <f t="shared" si="3"/>
        <v>23420.053053958065</v>
      </c>
      <c r="S23" s="27">
        <f t="shared" si="3"/>
        <v>54007.606140430289</v>
      </c>
      <c r="T23" s="27">
        <f t="shared" si="3"/>
        <v>94256.25712649175</v>
      </c>
      <c r="U23" s="27">
        <f t="shared" si="3"/>
        <v>147588.19221394698</v>
      </c>
      <c r="V23" s="27">
        <f t="shared" si="3"/>
        <v>218714.59127790964</v>
      </c>
      <c r="W23" s="27">
        <f t="shared" si="3"/>
        <v>314139.7855113144</v>
      </c>
      <c r="X23" s="27">
        <f t="shared" si="3"/>
        <v>442867.60261875729</v>
      </c>
    </row>
    <row r="26" spans="7:24" x14ac:dyDescent="0.3">
      <c r="P26" s="7" t="s">
        <v>11</v>
      </c>
      <c r="Q26" s="8" t="s">
        <v>12</v>
      </c>
      <c r="R26" s="9" t="s">
        <v>4</v>
      </c>
      <c r="S26" s="10"/>
      <c r="T26" s="9" t="s">
        <v>6</v>
      </c>
      <c r="U26" s="10"/>
    </row>
    <row r="27" spans="7:24" x14ac:dyDescent="0.3">
      <c r="P27" s="12"/>
      <c r="Q27" s="13"/>
      <c r="R27" s="9"/>
      <c r="S27" s="10"/>
      <c r="T27" s="9"/>
      <c r="U27" s="10"/>
    </row>
    <row r="28" spans="7:24" x14ac:dyDescent="0.3">
      <c r="P28" s="29">
        <f>+(L4-K4)*12</f>
        <v>384</v>
      </c>
      <c r="Q28" s="30">
        <v>0.04</v>
      </c>
      <c r="R28" s="31">
        <f>+M4</f>
        <v>225</v>
      </c>
      <c r="S28" s="32"/>
      <c r="T28" s="31">
        <f>+P4</f>
        <v>180000</v>
      </c>
      <c r="U28" s="32"/>
    </row>
  </sheetData>
  <mergeCells count="18">
    <mergeCell ref="P26:P27"/>
    <mergeCell ref="Q26:Q27"/>
    <mergeCell ref="R26:S27"/>
    <mergeCell ref="T26:U27"/>
    <mergeCell ref="R28:S28"/>
    <mergeCell ref="T28:U28"/>
    <mergeCell ref="P2:Q3"/>
    <mergeCell ref="G3:H3"/>
    <mergeCell ref="P4:Q4"/>
    <mergeCell ref="G6:N7"/>
    <mergeCell ref="P6:Q8"/>
    <mergeCell ref="R6:X7"/>
    <mergeCell ref="G1:I1"/>
    <mergeCell ref="G2:H2"/>
    <mergeCell ref="K2:K3"/>
    <mergeCell ref="L2:L3"/>
    <mergeCell ref="M2:M3"/>
    <mergeCell ref="N2:N3"/>
  </mergeCells>
  <conditionalFormatting sqref="H9:N23">
    <cfRule type="cellIs" dxfId="1" priority="2" stopIfTrue="1" operator="greaterThan">
      <formula>$T$28</formula>
    </cfRule>
  </conditionalFormatting>
  <conditionalFormatting sqref="K9 K16">
    <cfRule type="cellIs" dxfId="0" priority="1" stopIfTrue="1" operator="greaterThan">
      <formula>114037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Simulação Reforma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Domingos Pessoa Jorge Morais Barbosa</dc:creator>
  <cp:lastModifiedBy>João Domingos Pessoa Jorge Morais Barbosa</cp:lastModifiedBy>
  <dcterms:created xsi:type="dcterms:W3CDTF">2021-04-15T10:30:27Z</dcterms:created>
  <dcterms:modified xsi:type="dcterms:W3CDTF">2021-04-15T10:30:46Z</dcterms:modified>
</cp:coreProperties>
</file>